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24226"/>
  <bookViews>
    <workbookView xWindow="28680" yWindow="-120" windowWidth="29040" windowHeight="15840" tabRatio="744" xr2:uid="{00000000-000D-0000-FFFF-FFFF00000000}"/>
  </bookViews>
  <sheets>
    <sheet name="開示版説明" sheetId="61" r:id="rId1"/>
    <sheet name="様式一覧表" sheetId="41" r:id="rId2"/>
    <sheet name="添付資料一覧表" sheetId="31" r:id="rId3"/>
    <sheet name="A-3-2" sheetId="3" r:id="rId4"/>
    <sheet name="A-6-2" sheetId="37" r:id="rId5"/>
    <sheet name="A-9-1・A-9-2・A-9-3" sheetId="5" r:id="rId6"/>
    <sheet name="A-10" sheetId="6" r:id="rId7"/>
    <sheet name="B-1" sheetId="38" r:id="rId8"/>
    <sheet name="B-1 (開示版) " sheetId="51" r:id="rId9"/>
    <sheet name="C-1" sheetId="8" r:id="rId10"/>
    <sheet name="C-1 (開示版)" sheetId="52" r:id="rId11"/>
    <sheet name="C-2" sheetId="9" r:id="rId12"/>
    <sheet name="D-1-2" sheetId="62" r:id="rId13"/>
    <sheet name="D-1-2 (開示版) " sheetId="63" r:id="rId14"/>
    <sheet name="D-1-3" sheetId="48" r:id="rId15"/>
    <sheet name="D-1-7" sheetId="49" r:id="rId16"/>
    <sheet name="D-2・D-３" sheetId="65" r:id="rId17"/>
    <sheet name="D-2・D-３ (開示版)" sheetId="66" r:id="rId18"/>
    <sheet name="E-1" sheetId="42" r:id="rId19"/>
    <sheet name="F-2-2" sheetId="17" r:id="rId20"/>
    <sheet name="F-2-2 (開示版) " sheetId="53" r:id="rId21"/>
    <sheet name="F-2-3-1" sheetId="18" r:id="rId22"/>
    <sheet name="F-2-4" sheetId="28" r:id="rId23"/>
    <sheet name="F-2-4 (開示版)" sheetId="54" r:id="rId24"/>
    <sheet name="F-2-5" sheetId="19" r:id="rId25"/>
    <sheet name="F-2-5 (開示版)" sheetId="55" r:id="rId26"/>
    <sheet name="F-3-2・F-3-4" sheetId="20" r:id="rId27"/>
    <sheet name="F-3-2・F-3-4 (開示版)" sheetId="56" r:id="rId28"/>
    <sheet name="F-4-1・F-4-2・F-4-3" sheetId="21" r:id="rId29"/>
    <sheet name="F-4-1・F-4-2・F-4-3 (開示版)" sheetId="57" r:id="rId30"/>
    <sheet name="F-5" sheetId="22" r:id="rId31"/>
    <sheet name="F-5 (開示版)" sheetId="58" r:id="rId32"/>
    <sheet name="回答整合性チェックシート" sheetId="23" r:id="rId33"/>
    <sheet name="コード " sheetId="24" r:id="rId34"/>
  </sheets>
  <definedNames>
    <definedName name="_xlnm._FilterDatabase" localSheetId="8" hidden="1">'B-1 (開示版) '!$A$6:$AF$79</definedName>
    <definedName name="_xlnm._FilterDatabase" localSheetId="9" hidden="1">'C-1'!$B$15:$V$86</definedName>
    <definedName name="_xlnm._FilterDatabase" localSheetId="10" hidden="1">'C-1 (開示版)'!$B$15:$V$86</definedName>
    <definedName name="AS2DocOpenMode" hidden="1">"AS2DocumentEdit"</definedName>
    <definedName name="_xlnm.Print_Area" localSheetId="12">'D-1-2'!$A$1:$P$26</definedName>
    <definedName name="_xlnm.Print_Area" localSheetId="13">'D-1-2 (開示版) '!$A$1:$P$26</definedName>
    <definedName name="_xlnm.Print_Area" localSheetId="17">'D-2・D-３ (開示版)'!$A$1:$BU$32</definedName>
    <definedName name="_xlnm.Print_Area" localSheetId="18">'E-1'!$A$1:$K$20</definedName>
    <definedName name="_xlnm.Print_Area" localSheetId="33">'コード '!$A$1:$C$147</definedName>
    <definedName name="Z_13FD1D10_2469_42A0_A704_BD255CD422A6_.wvu.PrintArea" localSheetId="2" hidden="1">添付資料一覧表!$A$1:$F$89</definedName>
    <definedName name="Z_1504F329_AB5C_4FAC_B493_A14A1386EC10_.wvu.PrintArea" localSheetId="3" hidden="1">'A-3-2'!$A$2:$AK$96</definedName>
    <definedName name="Z_1504F329_AB5C_4FAC_B493_A14A1386EC10_.wvu.PrintArea" localSheetId="11" hidden="1">'C-2'!$A$2:$K$6</definedName>
    <definedName name="Z_1504F329_AB5C_4FAC_B493_A14A1386EC10_.wvu.PrintArea" localSheetId="16" hidden="1">'D-2・D-３'!$B$2:$CE$32</definedName>
    <definedName name="Z_1504F329_AB5C_4FAC_B493_A14A1386EC10_.wvu.PrintArea" localSheetId="17" hidden="1">'D-2・D-３ (開示版)'!$B$2:$CE$32</definedName>
    <definedName name="Z_1504F329_AB5C_4FAC_B493_A14A1386EC10_.wvu.PrintTitles" localSheetId="16" hidden="1">'D-2・D-３'!$B:$B,'D-2・D-３'!$2:$4</definedName>
    <definedName name="Z_1504F329_AB5C_4FAC_B493_A14A1386EC10_.wvu.PrintTitles" localSheetId="17" hidden="1">'D-2・D-３ (開示版)'!$B:$B,'D-2・D-３ (開示版)'!$2:$4</definedName>
    <definedName name="Z_24539078_2A03_4EAA_AF4E_839BFCC67DEA_.wvu.PrintArea" localSheetId="2" hidden="1">添付資料一覧表!$A$1:$F$89</definedName>
    <definedName name="Z_39FAE530_04E4_41B4_B056_C42D7923BDE9_.wvu.PrintArea" localSheetId="7" hidden="1">'B-1'!$A$3:$AF$79</definedName>
    <definedName name="Z_39FAE530_04E4_41B4_B056_C42D7923BDE9_.wvu.PrintArea" localSheetId="8" hidden="1">'B-1 (開示版) '!$A$3:$AF$79</definedName>
    <definedName name="Z_39FAE530_04E4_41B4_B056_C42D7923BDE9_.wvu.PrintArea" localSheetId="9" hidden="1">'C-1'!$F$1:$U$86</definedName>
    <definedName name="Z_39FAE530_04E4_41B4_B056_C42D7923BDE9_.wvu.PrintArea" localSheetId="10" hidden="1">'C-1 (開示版)'!$F$1:$U$86</definedName>
    <definedName name="Z_39FAE530_04E4_41B4_B056_C42D7923BDE9_.wvu.PrintArea" localSheetId="18" hidden="1">'E-1'!$B$2:$T$5</definedName>
    <definedName name="Z_39FAE530_04E4_41B4_B056_C42D7923BDE9_.wvu.PrintArea" localSheetId="19" hidden="1">'F-2-2'!$B$2:$AF$59</definedName>
    <definedName name="Z_39FAE530_04E4_41B4_B056_C42D7923BDE9_.wvu.PrintArea" localSheetId="20" hidden="1">'F-2-2 (開示版) '!$B$2:$AF$59</definedName>
    <definedName name="Z_39FAE530_04E4_41B4_B056_C42D7923BDE9_.wvu.PrintTitles" localSheetId="18" hidden="1">'E-1'!$C:$E,'E-1'!$2:$2</definedName>
    <definedName name="Z_39FAE530_04E4_41B4_B056_C42D7923BDE9_.wvu.PrintTitles" localSheetId="19" hidden="1">'F-2-2'!$C:$E,'F-2-2'!$2:$2</definedName>
    <definedName name="Z_39FAE530_04E4_41B4_B056_C42D7923BDE9_.wvu.PrintTitles" localSheetId="20" hidden="1">'F-2-2 (開示版) '!$C:$E,'F-2-2 (開示版) '!$2:$2</definedName>
    <definedName name="Z_39FAE530_04E4_41B4_B056_C42D7923BDE9_.wvu.PrintTitles" localSheetId="22" hidden="1">'F-2-4'!$A:$C</definedName>
    <definedName name="Z_39FAE530_04E4_41B4_B056_C42D7923BDE9_.wvu.PrintTitles" localSheetId="23" hidden="1">'F-2-4 (開示版)'!$A:$C</definedName>
    <definedName name="Z_49925816_2882_4E57_A2C0_20B352399309_.wvu.PrintArea" localSheetId="3" hidden="1">'A-3-2'!$A$2:$AK$96</definedName>
    <definedName name="Z_49925816_2882_4E57_A2C0_20B352399309_.wvu.PrintArea" localSheetId="11" hidden="1">'C-2'!$A$2:$K$6</definedName>
    <definedName name="Z_49925816_2882_4E57_A2C0_20B352399309_.wvu.PrintArea" localSheetId="16" hidden="1">'D-2・D-３'!$B$2:$CE$32</definedName>
    <definedName name="Z_49925816_2882_4E57_A2C0_20B352399309_.wvu.PrintArea" localSheetId="17" hidden="1">'D-2・D-３ (開示版)'!$B$2:$CE$32</definedName>
    <definedName name="Z_49925816_2882_4E57_A2C0_20B352399309_.wvu.PrintTitles" localSheetId="16" hidden="1">'D-2・D-３'!$B:$B,'D-2・D-３'!$2:$4</definedName>
    <definedName name="Z_49925816_2882_4E57_A2C0_20B352399309_.wvu.PrintTitles" localSheetId="17" hidden="1">'D-2・D-３ (開示版)'!$B:$B,'D-2・D-３ (開示版)'!$2:$4</definedName>
    <definedName name="Z_574DE07D_82FF_4E62_AA61_FB7A22DCF43D_.wvu.PrintArea" localSheetId="7" hidden="1">'B-1'!$B$3:$AB$67</definedName>
    <definedName name="Z_574DE07D_82FF_4E62_AA61_FB7A22DCF43D_.wvu.PrintArea" localSheetId="8" hidden="1">'B-1 (開示版) '!$B$3:$AB$67</definedName>
    <definedName name="Z_574DE07D_82FF_4E62_AA61_FB7A22DCF43D_.wvu.PrintArea" localSheetId="18" hidden="1">'E-1'!$B$2:$L$5</definedName>
    <definedName name="Z_574DE07D_82FF_4E62_AA61_FB7A22DCF43D_.wvu.PrintArea" localSheetId="19" hidden="1">'F-2-2'!$B$2:$X$51</definedName>
    <definedName name="Z_574DE07D_82FF_4E62_AA61_FB7A22DCF43D_.wvu.PrintArea" localSheetId="20" hidden="1">'F-2-2 (開示版) '!$B$2:$X$51</definedName>
    <definedName name="Z_574DE07D_82FF_4E62_AA61_FB7A22DCF43D_.wvu.PrintArea" localSheetId="28" hidden="1">'F-4-1・F-4-2・F-4-3'!$A$24:$G$42</definedName>
    <definedName name="Z_574DE07D_82FF_4E62_AA61_FB7A22DCF43D_.wvu.PrintArea" localSheetId="29" hidden="1">'F-4-1・F-4-2・F-4-3 (開示版)'!$A$24:$G$42</definedName>
    <definedName name="Z_574DE07D_82FF_4E62_AA61_FB7A22DCF43D_.wvu.PrintArea" localSheetId="30" hidden="1">'F-5'!$B$2:$F$18</definedName>
    <definedName name="Z_574DE07D_82FF_4E62_AA61_FB7A22DCF43D_.wvu.PrintArea" localSheetId="31" hidden="1">'F-5 (開示版)'!$B$2:$F$18</definedName>
    <definedName name="Z_90D3DB20_7C09_4F29_BFCA_93B165595650_.wvu.PrintArea" localSheetId="11" hidden="1">'C-2'!#REF!</definedName>
    <definedName name="Z_90D3DB20_7C09_4F29_BFCA_93B165595650_.wvu.PrintArea" localSheetId="16" hidden="1">'D-2・D-３'!$B$2:$T$34</definedName>
    <definedName name="Z_90D3DB20_7C09_4F29_BFCA_93B165595650_.wvu.PrintArea" localSheetId="17" hidden="1">'D-2・D-３ (開示版)'!$B$2:$T$34</definedName>
    <definedName name="Z_A53189A8_0C4A_4682_B25B_902B0CFC08F3_.wvu.PrintArea" localSheetId="7" hidden="1">'B-1'!$B$3:$AB$67</definedName>
    <definedName name="Z_A53189A8_0C4A_4682_B25B_902B0CFC08F3_.wvu.PrintArea" localSheetId="8" hidden="1">'B-1 (開示版) '!$B$3:$AB$67</definedName>
    <definedName name="Z_A53189A8_0C4A_4682_B25B_902B0CFC08F3_.wvu.PrintArea" localSheetId="18" hidden="1">'E-1'!$B$2:$L$5</definedName>
    <definedName name="Z_A53189A8_0C4A_4682_B25B_902B0CFC08F3_.wvu.PrintArea" localSheetId="19" hidden="1">'F-2-2'!$B$2:$X$51</definedName>
    <definedName name="Z_A53189A8_0C4A_4682_B25B_902B0CFC08F3_.wvu.PrintArea" localSheetId="20" hidden="1">'F-2-2 (開示版) '!$B$2:$X$51</definedName>
    <definedName name="Z_A53189A8_0C4A_4682_B25B_902B0CFC08F3_.wvu.PrintArea" localSheetId="28" hidden="1">'F-4-1・F-4-2・F-4-3'!$A$24:$G$42</definedName>
    <definedName name="Z_A53189A8_0C4A_4682_B25B_902B0CFC08F3_.wvu.PrintArea" localSheetId="29" hidden="1">'F-4-1・F-4-2・F-4-3 (開示版)'!$A$24:$G$42</definedName>
    <definedName name="Z_A53189A8_0C4A_4682_B25B_902B0CFC08F3_.wvu.PrintArea" localSheetId="30" hidden="1">'F-5'!$B$2:$F$18</definedName>
    <definedName name="Z_A53189A8_0C4A_4682_B25B_902B0CFC08F3_.wvu.PrintArea" localSheetId="31" hidden="1">'F-5 (開示版)'!$B$2:$F$18</definedName>
    <definedName name="Z_C900F248_123A_4346_886B_60A52881D8DE_.wvu.PrintArea" localSheetId="7" hidden="1">'B-1'!$A$3:$Q$79</definedName>
    <definedName name="Z_C900F248_123A_4346_886B_60A52881D8DE_.wvu.PrintArea" localSheetId="8" hidden="1">'B-1 (開示版) '!$A$3:$Q$79</definedName>
    <definedName name="Z_C900F248_123A_4346_886B_60A52881D8DE_.wvu.PrintArea" localSheetId="16" hidden="1">'D-2・D-３'!$B$1:$CE$33</definedName>
    <definedName name="Z_C900F248_123A_4346_886B_60A52881D8DE_.wvu.PrintArea" localSheetId="17" hidden="1">'D-2・D-３ (開示版)'!$B$1:$CE$33</definedName>
    <definedName name="Z_C900F248_123A_4346_886B_60A52881D8DE_.wvu.PrintArea" localSheetId="18" hidden="1">'E-1'!$A$1:$J$5</definedName>
    <definedName name="Z_C900F248_123A_4346_886B_60A52881D8DE_.wvu.PrintArea" localSheetId="19" hidden="1">'F-2-2'!$A$1:$N$62</definedName>
    <definedName name="Z_C900F248_123A_4346_886B_60A52881D8DE_.wvu.PrintArea" localSheetId="20" hidden="1">'F-2-2 (開示版) '!$A$1:$N$62</definedName>
    <definedName name="Z_E17DBE7D_226B_4E47_98B8_D8C082851355_.wvu.PrintArea" localSheetId="7" hidden="1">'B-1'!$A$3:$Q$79</definedName>
    <definedName name="Z_E17DBE7D_226B_4E47_98B8_D8C082851355_.wvu.PrintArea" localSheetId="8" hidden="1">'B-1 (開示版) '!$A$3:$Q$79</definedName>
    <definedName name="Z_E17DBE7D_226B_4E47_98B8_D8C082851355_.wvu.PrintArea" localSheetId="16" hidden="1">'D-2・D-３'!$B$1:$CE$33</definedName>
    <definedName name="Z_E17DBE7D_226B_4E47_98B8_D8C082851355_.wvu.PrintArea" localSheetId="17" hidden="1">'D-2・D-３ (開示版)'!$B$1:$CE$33</definedName>
    <definedName name="Z_E17DBE7D_226B_4E47_98B8_D8C082851355_.wvu.PrintArea" localSheetId="18" hidden="1">'E-1'!$A$1:$J$5</definedName>
    <definedName name="Z_E17DBE7D_226B_4E47_98B8_D8C082851355_.wvu.PrintArea" localSheetId="19" hidden="1">'F-2-2'!$A$1:$N$62</definedName>
    <definedName name="Z_E17DBE7D_226B_4E47_98B8_D8C082851355_.wvu.PrintArea" localSheetId="20" hidden="1">'F-2-2 (開示版) '!$A$1:$N$62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38" l="1"/>
  <c r="K25" i="63"/>
  <c r="G4" i="51"/>
  <c r="K45" i="23"/>
  <c r="E4" i="62" l="1"/>
  <c r="E4" i="63"/>
  <c r="E4" i="65"/>
  <c r="K24" i="63"/>
  <c r="K23" i="63"/>
  <c r="K22" i="63"/>
  <c r="K21" i="63"/>
  <c r="K20" i="63"/>
  <c r="K19" i="63"/>
  <c r="K18" i="63"/>
  <c r="K17" i="63"/>
  <c r="K16" i="63"/>
  <c r="K15" i="63"/>
  <c r="K14" i="63"/>
  <c r="K13" i="63"/>
  <c r="K12" i="63"/>
  <c r="K11" i="63"/>
  <c r="K10" i="63"/>
  <c r="K9" i="63"/>
  <c r="O24" i="63"/>
  <c r="O23" i="63"/>
  <c r="O22" i="63"/>
  <c r="O21" i="63"/>
  <c r="O20" i="63"/>
  <c r="O19" i="63"/>
  <c r="O18" i="63"/>
  <c r="O17" i="63"/>
  <c r="O16" i="63"/>
  <c r="O15" i="63"/>
  <c r="O14" i="63"/>
  <c r="O13" i="63"/>
  <c r="O12" i="63"/>
  <c r="O11" i="63"/>
  <c r="O10" i="63"/>
  <c r="O9" i="63"/>
  <c r="M24" i="63"/>
  <c r="M23" i="63"/>
  <c r="M22" i="63"/>
  <c r="M21" i="63"/>
  <c r="M20" i="63"/>
  <c r="M19" i="63"/>
  <c r="M18" i="63"/>
  <c r="M17" i="63"/>
  <c r="M16" i="63"/>
  <c r="M15" i="63"/>
  <c r="M14" i="63"/>
  <c r="M13" i="63"/>
  <c r="M12" i="63"/>
  <c r="M11" i="63"/>
  <c r="M10" i="63"/>
  <c r="M9" i="63"/>
  <c r="E4" i="66"/>
  <c r="AN32" i="65"/>
  <c r="AS32" i="65"/>
  <c r="AT32" i="65"/>
  <c r="AU32" i="65"/>
  <c r="AV32" i="65"/>
  <c r="AW32" i="65"/>
  <c r="AX32" i="65"/>
  <c r="AY32" i="65"/>
  <c r="AZ32" i="65"/>
  <c r="BB32" i="65"/>
  <c r="BC32" i="65"/>
  <c r="BD32" i="65"/>
  <c r="BE32" i="65"/>
  <c r="BF32" i="65"/>
  <c r="G4" i="48"/>
  <c r="B1" i="66" l="1"/>
  <c r="D14" i="66"/>
  <c r="E14" i="66"/>
  <c r="F14" i="66"/>
  <c r="G14" i="66"/>
  <c r="H14" i="66"/>
  <c r="I14" i="66"/>
  <c r="J14" i="66"/>
  <c r="K14" i="66"/>
  <c r="L14" i="66"/>
  <c r="M14" i="66"/>
  <c r="N14" i="66"/>
  <c r="O14" i="66"/>
  <c r="P14" i="66"/>
  <c r="Q14" i="66"/>
  <c r="R14" i="66"/>
  <c r="S14" i="66"/>
  <c r="T14" i="66"/>
  <c r="U14" i="66"/>
  <c r="V14" i="66"/>
  <c r="W14" i="66"/>
  <c r="X14" i="66"/>
  <c r="Y14" i="66"/>
  <c r="Z14" i="66"/>
  <c r="AA14" i="66"/>
  <c r="AB14" i="66"/>
  <c r="AC14" i="66"/>
  <c r="AD14" i="66"/>
  <c r="AE14" i="66"/>
  <c r="AF14" i="66"/>
  <c r="AG14" i="66"/>
  <c r="AH14" i="66"/>
  <c r="AI14" i="66"/>
  <c r="AJ14" i="66"/>
  <c r="AK14" i="66"/>
  <c r="AL14" i="66"/>
  <c r="AM14" i="66"/>
  <c r="AN14" i="66"/>
  <c r="AO14" i="66"/>
  <c r="AP14" i="66"/>
  <c r="AQ14" i="66"/>
  <c r="AR14" i="66"/>
  <c r="AS14" i="66"/>
  <c r="AT14" i="66"/>
  <c r="AU14" i="66"/>
  <c r="AV14" i="66"/>
  <c r="AW14" i="66"/>
  <c r="AX14" i="66"/>
  <c r="AY14" i="66"/>
  <c r="AZ14" i="66"/>
  <c r="BA14" i="66"/>
  <c r="BB14" i="66"/>
  <c r="BC14" i="66"/>
  <c r="BD14" i="66"/>
  <c r="BE14" i="66"/>
  <c r="BF14" i="66"/>
  <c r="BG14" i="66"/>
  <c r="BH14" i="66"/>
  <c r="BI14" i="66"/>
  <c r="BJ14" i="66"/>
  <c r="BK14" i="66"/>
  <c r="BL14" i="66"/>
  <c r="BM14" i="66"/>
  <c r="BN14" i="66"/>
  <c r="BO14" i="66"/>
  <c r="BP14" i="66"/>
  <c r="BQ14" i="66"/>
  <c r="BR14" i="66"/>
  <c r="BS14" i="66"/>
  <c r="BT14" i="66"/>
  <c r="D15" i="66"/>
  <c r="E15" i="66"/>
  <c r="F15" i="66"/>
  <c r="G15" i="66"/>
  <c r="H15" i="66"/>
  <c r="I15" i="66"/>
  <c r="J15" i="66"/>
  <c r="K15" i="66"/>
  <c r="L15" i="66"/>
  <c r="M15" i="66"/>
  <c r="N15" i="66"/>
  <c r="O15" i="66"/>
  <c r="P15" i="66"/>
  <c r="Q15" i="66"/>
  <c r="R15" i="66"/>
  <c r="S15" i="66"/>
  <c r="T15" i="66"/>
  <c r="U15" i="66"/>
  <c r="V15" i="66"/>
  <c r="W15" i="66"/>
  <c r="X15" i="66"/>
  <c r="Y15" i="66"/>
  <c r="Z15" i="66"/>
  <c r="AA15" i="66"/>
  <c r="AB15" i="66"/>
  <c r="AC15" i="66"/>
  <c r="AD15" i="66"/>
  <c r="AE15" i="66"/>
  <c r="AF15" i="66"/>
  <c r="AG15" i="66"/>
  <c r="AH15" i="66"/>
  <c r="AI15" i="66"/>
  <c r="AJ15" i="66"/>
  <c r="AK15" i="66"/>
  <c r="AL15" i="66"/>
  <c r="AM15" i="66"/>
  <c r="AN15" i="66"/>
  <c r="AO15" i="66"/>
  <c r="AP15" i="66"/>
  <c r="AQ15" i="66"/>
  <c r="AR15" i="66"/>
  <c r="AS15" i="66"/>
  <c r="AT15" i="66"/>
  <c r="AU15" i="66"/>
  <c r="AV15" i="66"/>
  <c r="AW15" i="66"/>
  <c r="AX15" i="66"/>
  <c r="AY15" i="66"/>
  <c r="AZ15" i="66"/>
  <c r="BA15" i="66"/>
  <c r="BB15" i="66"/>
  <c r="BC15" i="66"/>
  <c r="BD15" i="66"/>
  <c r="BE15" i="66"/>
  <c r="BF15" i="66"/>
  <c r="BG15" i="66"/>
  <c r="BH15" i="66"/>
  <c r="BI15" i="66"/>
  <c r="BJ15" i="66"/>
  <c r="BK15" i="66"/>
  <c r="BL15" i="66"/>
  <c r="BM15" i="66"/>
  <c r="BN15" i="66"/>
  <c r="BO15" i="66"/>
  <c r="BP15" i="66"/>
  <c r="BQ15" i="66"/>
  <c r="BR15" i="66"/>
  <c r="BS15" i="66"/>
  <c r="BT15" i="66"/>
  <c r="D16" i="66"/>
  <c r="E16" i="66"/>
  <c r="F16" i="66"/>
  <c r="G16" i="66"/>
  <c r="H16" i="66"/>
  <c r="I16" i="66"/>
  <c r="J16" i="66"/>
  <c r="K16" i="66"/>
  <c r="L16" i="66"/>
  <c r="M16" i="66"/>
  <c r="N16" i="66"/>
  <c r="O16" i="66"/>
  <c r="P16" i="66"/>
  <c r="Q16" i="66"/>
  <c r="R16" i="66"/>
  <c r="S16" i="66"/>
  <c r="T16" i="66"/>
  <c r="U16" i="66"/>
  <c r="V16" i="66"/>
  <c r="W16" i="66"/>
  <c r="X16" i="66"/>
  <c r="Y16" i="66"/>
  <c r="Z16" i="66"/>
  <c r="AA16" i="66"/>
  <c r="AB16" i="66"/>
  <c r="AC16" i="66"/>
  <c r="AD16" i="66"/>
  <c r="AE16" i="66"/>
  <c r="AF16" i="66"/>
  <c r="AG16" i="66"/>
  <c r="AH16" i="66"/>
  <c r="AI16" i="66"/>
  <c r="AJ16" i="66"/>
  <c r="AK16" i="66"/>
  <c r="AL16" i="66"/>
  <c r="AM16" i="66"/>
  <c r="AN16" i="66"/>
  <c r="AO16" i="66"/>
  <c r="AP16" i="66"/>
  <c r="AQ16" i="66"/>
  <c r="AR16" i="66"/>
  <c r="AS16" i="66"/>
  <c r="AT16" i="66"/>
  <c r="AU16" i="66"/>
  <c r="AV16" i="66"/>
  <c r="AW16" i="66"/>
  <c r="AX16" i="66"/>
  <c r="AY16" i="66"/>
  <c r="AZ16" i="66"/>
  <c r="BA16" i="66"/>
  <c r="BB16" i="66"/>
  <c r="BC16" i="66"/>
  <c r="BD16" i="66"/>
  <c r="BE16" i="66"/>
  <c r="BF16" i="66"/>
  <c r="BG16" i="66"/>
  <c r="BH16" i="66"/>
  <c r="BI16" i="66"/>
  <c r="BJ16" i="66"/>
  <c r="BK16" i="66"/>
  <c r="BL16" i="66"/>
  <c r="BM16" i="66"/>
  <c r="BN16" i="66"/>
  <c r="BO16" i="66"/>
  <c r="BP16" i="66"/>
  <c r="BQ16" i="66"/>
  <c r="BR16" i="66"/>
  <c r="BS16" i="66"/>
  <c r="BT16" i="66"/>
  <c r="D17" i="66"/>
  <c r="E17" i="66"/>
  <c r="F17" i="66"/>
  <c r="G17" i="66"/>
  <c r="H17" i="66"/>
  <c r="I17" i="66"/>
  <c r="J17" i="66"/>
  <c r="K17" i="66"/>
  <c r="L17" i="66"/>
  <c r="M17" i="66"/>
  <c r="N17" i="66"/>
  <c r="O17" i="66"/>
  <c r="P17" i="66"/>
  <c r="Q17" i="66"/>
  <c r="R17" i="66"/>
  <c r="S17" i="66"/>
  <c r="T17" i="66"/>
  <c r="U17" i="66"/>
  <c r="V17" i="66"/>
  <c r="W17" i="66"/>
  <c r="X17" i="66"/>
  <c r="Y17" i="66"/>
  <c r="Z17" i="66"/>
  <c r="AA17" i="66"/>
  <c r="AB17" i="66"/>
  <c r="AC17" i="66"/>
  <c r="AD17" i="66"/>
  <c r="AE17" i="66"/>
  <c r="AF17" i="66"/>
  <c r="AG17" i="66"/>
  <c r="AH17" i="66"/>
  <c r="AI17" i="66"/>
  <c r="AJ17" i="66"/>
  <c r="AK17" i="66"/>
  <c r="AL17" i="66"/>
  <c r="AM17" i="66"/>
  <c r="AN17" i="66"/>
  <c r="AO17" i="66"/>
  <c r="AP17" i="66"/>
  <c r="AQ17" i="66"/>
  <c r="AR17" i="66"/>
  <c r="AS17" i="66"/>
  <c r="AT17" i="66"/>
  <c r="AU17" i="66"/>
  <c r="AV17" i="66"/>
  <c r="AW17" i="66"/>
  <c r="AX17" i="66"/>
  <c r="AY17" i="66"/>
  <c r="AZ17" i="66"/>
  <c r="BA17" i="66"/>
  <c r="BB17" i="66"/>
  <c r="BC17" i="66"/>
  <c r="BD17" i="66"/>
  <c r="BE17" i="66"/>
  <c r="BF17" i="66"/>
  <c r="BG17" i="66"/>
  <c r="BH17" i="66"/>
  <c r="BI17" i="66"/>
  <c r="BJ17" i="66"/>
  <c r="BK17" i="66"/>
  <c r="BL17" i="66"/>
  <c r="BM17" i="66"/>
  <c r="BN17" i="66"/>
  <c r="BO17" i="66"/>
  <c r="BP17" i="66"/>
  <c r="BQ17" i="66"/>
  <c r="BR17" i="66"/>
  <c r="BS17" i="66"/>
  <c r="BT17" i="66"/>
  <c r="D18" i="66"/>
  <c r="E18" i="66"/>
  <c r="F18" i="66"/>
  <c r="G18" i="66"/>
  <c r="H18" i="66"/>
  <c r="I18" i="66"/>
  <c r="J18" i="66"/>
  <c r="K18" i="66"/>
  <c r="L18" i="66"/>
  <c r="M18" i="66"/>
  <c r="N18" i="66"/>
  <c r="O18" i="66"/>
  <c r="P18" i="66"/>
  <c r="Q18" i="66"/>
  <c r="R18" i="66"/>
  <c r="S18" i="66"/>
  <c r="T18" i="66"/>
  <c r="U18" i="66"/>
  <c r="V18" i="66"/>
  <c r="W18" i="66"/>
  <c r="X18" i="66"/>
  <c r="Y18" i="66"/>
  <c r="Z18" i="66"/>
  <c r="AA18" i="66"/>
  <c r="AB18" i="66"/>
  <c r="AC18" i="66"/>
  <c r="AD18" i="66"/>
  <c r="AE18" i="66"/>
  <c r="AF18" i="66"/>
  <c r="AG18" i="66"/>
  <c r="AH18" i="66"/>
  <c r="AI18" i="66"/>
  <c r="AJ18" i="66"/>
  <c r="AK18" i="66"/>
  <c r="AL18" i="66"/>
  <c r="AM18" i="66"/>
  <c r="AN18" i="66"/>
  <c r="AO18" i="66"/>
  <c r="AP18" i="66"/>
  <c r="AQ18" i="66"/>
  <c r="AR18" i="66"/>
  <c r="AS18" i="66"/>
  <c r="AT18" i="66"/>
  <c r="AU18" i="66"/>
  <c r="AV18" i="66"/>
  <c r="AW18" i="66"/>
  <c r="AX18" i="66"/>
  <c r="AY18" i="66"/>
  <c r="AZ18" i="66"/>
  <c r="BA18" i="66"/>
  <c r="BB18" i="66"/>
  <c r="BC18" i="66"/>
  <c r="BD18" i="66"/>
  <c r="BE18" i="66"/>
  <c r="BF18" i="66"/>
  <c r="BG18" i="66"/>
  <c r="BH18" i="66"/>
  <c r="BI18" i="66"/>
  <c r="BJ18" i="66"/>
  <c r="BK18" i="66"/>
  <c r="BL18" i="66"/>
  <c r="BM18" i="66"/>
  <c r="BN18" i="66"/>
  <c r="BO18" i="66"/>
  <c r="BP18" i="66"/>
  <c r="BQ18" i="66"/>
  <c r="BR18" i="66"/>
  <c r="BS18" i="66"/>
  <c r="BT18" i="66"/>
  <c r="D19" i="66"/>
  <c r="E19" i="66"/>
  <c r="F19" i="66"/>
  <c r="G19" i="66"/>
  <c r="H19" i="66"/>
  <c r="I19" i="66"/>
  <c r="J19" i="66"/>
  <c r="K19" i="66"/>
  <c r="L19" i="66"/>
  <c r="M19" i="66"/>
  <c r="N19" i="66"/>
  <c r="O19" i="66"/>
  <c r="P19" i="66"/>
  <c r="Q19" i="66"/>
  <c r="R19" i="66"/>
  <c r="S19" i="66"/>
  <c r="T19" i="66"/>
  <c r="U19" i="66"/>
  <c r="V19" i="66"/>
  <c r="W19" i="66"/>
  <c r="X19" i="66"/>
  <c r="Y19" i="66"/>
  <c r="Z19" i="66"/>
  <c r="AA19" i="66"/>
  <c r="AB19" i="66"/>
  <c r="AC19" i="66"/>
  <c r="AD19" i="66"/>
  <c r="AE19" i="66"/>
  <c r="AF19" i="66"/>
  <c r="AG19" i="66"/>
  <c r="AH19" i="66"/>
  <c r="AI19" i="66"/>
  <c r="AJ19" i="66"/>
  <c r="AK19" i="66"/>
  <c r="AL19" i="66"/>
  <c r="AM19" i="66"/>
  <c r="AN19" i="66"/>
  <c r="AO19" i="66"/>
  <c r="AP19" i="66"/>
  <c r="AQ19" i="66"/>
  <c r="AR19" i="66"/>
  <c r="AS19" i="66"/>
  <c r="AT19" i="66"/>
  <c r="AU19" i="66"/>
  <c r="AV19" i="66"/>
  <c r="AW19" i="66"/>
  <c r="AX19" i="66"/>
  <c r="AY19" i="66"/>
  <c r="AZ19" i="66"/>
  <c r="BA19" i="66"/>
  <c r="BB19" i="66"/>
  <c r="BC19" i="66"/>
  <c r="BD19" i="66"/>
  <c r="BE19" i="66"/>
  <c r="BF19" i="66"/>
  <c r="BG19" i="66"/>
  <c r="BH19" i="66"/>
  <c r="BI19" i="66"/>
  <c r="BJ19" i="66"/>
  <c r="BK19" i="66"/>
  <c r="BL19" i="66"/>
  <c r="BM19" i="66"/>
  <c r="BN19" i="66"/>
  <c r="BO19" i="66"/>
  <c r="BP19" i="66"/>
  <c r="BQ19" i="66"/>
  <c r="BR19" i="66"/>
  <c r="BS19" i="66"/>
  <c r="BT19" i="66"/>
  <c r="D20" i="66"/>
  <c r="E20" i="66"/>
  <c r="F20" i="66"/>
  <c r="G20" i="66"/>
  <c r="H20" i="66"/>
  <c r="I20" i="66"/>
  <c r="J20" i="66"/>
  <c r="K20" i="66"/>
  <c r="L20" i="66"/>
  <c r="M20" i="66"/>
  <c r="N20" i="66"/>
  <c r="O20" i="66"/>
  <c r="P20" i="66"/>
  <c r="Q20" i="66"/>
  <c r="R20" i="66"/>
  <c r="S20" i="66"/>
  <c r="T20" i="66"/>
  <c r="U20" i="66"/>
  <c r="V20" i="66"/>
  <c r="W20" i="66"/>
  <c r="X20" i="66"/>
  <c r="Y20" i="66"/>
  <c r="Z20" i="66"/>
  <c r="AA20" i="66"/>
  <c r="AB20" i="66"/>
  <c r="AC20" i="66"/>
  <c r="AD20" i="66"/>
  <c r="AE20" i="66"/>
  <c r="AF20" i="66"/>
  <c r="AG20" i="66"/>
  <c r="AH20" i="66"/>
  <c r="AI20" i="66"/>
  <c r="AJ20" i="66"/>
  <c r="AK20" i="66"/>
  <c r="AL20" i="66"/>
  <c r="AM20" i="66"/>
  <c r="AN20" i="66"/>
  <c r="AO20" i="66"/>
  <c r="AP20" i="66"/>
  <c r="AQ20" i="66"/>
  <c r="AR20" i="66"/>
  <c r="AS20" i="66"/>
  <c r="AT20" i="66"/>
  <c r="AU20" i="66"/>
  <c r="AV20" i="66"/>
  <c r="AW20" i="66"/>
  <c r="AX20" i="66"/>
  <c r="AY20" i="66"/>
  <c r="AZ20" i="66"/>
  <c r="BA20" i="66"/>
  <c r="BB20" i="66"/>
  <c r="BC20" i="66"/>
  <c r="BD20" i="66"/>
  <c r="BE20" i="66"/>
  <c r="BF20" i="66"/>
  <c r="BG20" i="66"/>
  <c r="BH20" i="66"/>
  <c r="BI20" i="66"/>
  <c r="BJ20" i="66"/>
  <c r="BK20" i="66"/>
  <c r="BL20" i="66"/>
  <c r="BM20" i="66"/>
  <c r="BN20" i="66"/>
  <c r="BO20" i="66"/>
  <c r="BP20" i="66"/>
  <c r="BQ20" i="66"/>
  <c r="BR20" i="66"/>
  <c r="BS20" i="66"/>
  <c r="BT20" i="66"/>
  <c r="D21" i="66"/>
  <c r="E21" i="66"/>
  <c r="F21" i="66"/>
  <c r="G21" i="66"/>
  <c r="H21" i="66"/>
  <c r="I21" i="66"/>
  <c r="J21" i="66"/>
  <c r="K21" i="66"/>
  <c r="L21" i="66"/>
  <c r="M21" i="66"/>
  <c r="N21" i="66"/>
  <c r="O21" i="66"/>
  <c r="P21" i="66"/>
  <c r="Q21" i="66"/>
  <c r="R21" i="66"/>
  <c r="S21" i="66"/>
  <c r="T21" i="66"/>
  <c r="U21" i="66"/>
  <c r="V21" i="66"/>
  <c r="W21" i="66"/>
  <c r="X21" i="66"/>
  <c r="Y21" i="66"/>
  <c r="Z21" i="66"/>
  <c r="AA21" i="66"/>
  <c r="AB21" i="66"/>
  <c r="AC21" i="66"/>
  <c r="AD21" i="66"/>
  <c r="AE21" i="66"/>
  <c r="AF21" i="66"/>
  <c r="AG21" i="66"/>
  <c r="AH21" i="66"/>
  <c r="AI21" i="66"/>
  <c r="AJ21" i="66"/>
  <c r="AK21" i="66"/>
  <c r="AL21" i="66"/>
  <c r="AM21" i="66"/>
  <c r="AN21" i="66"/>
  <c r="AO21" i="66"/>
  <c r="AP21" i="66"/>
  <c r="AQ21" i="66"/>
  <c r="AR21" i="66"/>
  <c r="AS21" i="66"/>
  <c r="AT21" i="66"/>
  <c r="AU21" i="66"/>
  <c r="AV21" i="66"/>
  <c r="AW21" i="66"/>
  <c r="AX21" i="66"/>
  <c r="AY21" i="66"/>
  <c r="AZ21" i="66"/>
  <c r="BA21" i="66"/>
  <c r="BB21" i="66"/>
  <c r="BC21" i="66"/>
  <c r="BD21" i="66"/>
  <c r="BE21" i="66"/>
  <c r="BF21" i="66"/>
  <c r="BG21" i="66"/>
  <c r="BH21" i="66"/>
  <c r="BI21" i="66"/>
  <c r="BJ21" i="66"/>
  <c r="BK21" i="66"/>
  <c r="BL21" i="66"/>
  <c r="BM21" i="66"/>
  <c r="BN21" i="66"/>
  <c r="BO21" i="66"/>
  <c r="BP21" i="66"/>
  <c r="BQ21" i="66"/>
  <c r="BR21" i="66"/>
  <c r="BS21" i="66"/>
  <c r="BT21" i="66"/>
  <c r="D22" i="66"/>
  <c r="E22" i="66"/>
  <c r="F22" i="66"/>
  <c r="G22" i="66"/>
  <c r="H22" i="66"/>
  <c r="I22" i="66"/>
  <c r="J22" i="66"/>
  <c r="K22" i="66"/>
  <c r="L22" i="66"/>
  <c r="M22" i="66"/>
  <c r="N22" i="66"/>
  <c r="O22" i="66"/>
  <c r="P22" i="66"/>
  <c r="Q22" i="66"/>
  <c r="R22" i="66"/>
  <c r="S22" i="66"/>
  <c r="T22" i="66"/>
  <c r="U22" i="66"/>
  <c r="V22" i="66"/>
  <c r="W22" i="66"/>
  <c r="X22" i="66"/>
  <c r="Y22" i="66"/>
  <c r="Z22" i="66"/>
  <c r="AA22" i="66"/>
  <c r="AB22" i="66"/>
  <c r="AC22" i="66"/>
  <c r="AD22" i="66"/>
  <c r="AE22" i="66"/>
  <c r="AF22" i="66"/>
  <c r="AG22" i="66"/>
  <c r="AH22" i="66"/>
  <c r="AI22" i="66"/>
  <c r="AJ22" i="66"/>
  <c r="AK22" i="66"/>
  <c r="AL22" i="66"/>
  <c r="AM22" i="66"/>
  <c r="AN22" i="66"/>
  <c r="AO22" i="66"/>
  <c r="AP22" i="66"/>
  <c r="AQ22" i="66"/>
  <c r="AR22" i="66"/>
  <c r="AS22" i="66"/>
  <c r="AT22" i="66"/>
  <c r="AU22" i="66"/>
  <c r="AV22" i="66"/>
  <c r="AW22" i="66"/>
  <c r="AX22" i="66"/>
  <c r="AY22" i="66"/>
  <c r="AZ22" i="66"/>
  <c r="BA22" i="66"/>
  <c r="BB22" i="66"/>
  <c r="BC22" i="66"/>
  <c r="BD22" i="66"/>
  <c r="BE22" i="66"/>
  <c r="BF22" i="66"/>
  <c r="BG22" i="66"/>
  <c r="BH22" i="66"/>
  <c r="BI22" i="66"/>
  <c r="BJ22" i="66"/>
  <c r="BK22" i="66"/>
  <c r="BL22" i="66"/>
  <c r="BM22" i="66"/>
  <c r="BN22" i="66"/>
  <c r="BO22" i="66"/>
  <c r="BP22" i="66"/>
  <c r="BQ22" i="66"/>
  <c r="BR22" i="66"/>
  <c r="BS22" i="66"/>
  <c r="BT22" i="66"/>
  <c r="D23" i="66"/>
  <c r="E23" i="66"/>
  <c r="F23" i="66"/>
  <c r="G23" i="66"/>
  <c r="H23" i="66"/>
  <c r="I23" i="66"/>
  <c r="J23" i="66"/>
  <c r="K23" i="66"/>
  <c r="L23" i="66"/>
  <c r="M23" i="66"/>
  <c r="N23" i="66"/>
  <c r="O23" i="66"/>
  <c r="P23" i="66"/>
  <c r="Q23" i="66"/>
  <c r="R23" i="66"/>
  <c r="S23" i="66"/>
  <c r="T23" i="66"/>
  <c r="U23" i="66"/>
  <c r="V23" i="66"/>
  <c r="W23" i="66"/>
  <c r="X23" i="66"/>
  <c r="Y23" i="66"/>
  <c r="Z23" i="66"/>
  <c r="AA23" i="66"/>
  <c r="AB23" i="66"/>
  <c r="AC23" i="66"/>
  <c r="AD23" i="66"/>
  <c r="AE23" i="66"/>
  <c r="AF23" i="66"/>
  <c r="AG23" i="66"/>
  <c r="AH23" i="66"/>
  <c r="AI23" i="66"/>
  <c r="AJ23" i="66"/>
  <c r="AK23" i="66"/>
  <c r="AL23" i="66"/>
  <c r="AM23" i="66"/>
  <c r="AN23" i="66"/>
  <c r="AO23" i="66"/>
  <c r="AP23" i="66"/>
  <c r="AQ23" i="66"/>
  <c r="AR23" i="66"/>
  <c r="AS23" i="66"/>
  <c r="AT23" i="66"/>
  <c r="AU23" i="66"/>
  <c r="AV23" i="66"/>
  <c r="AW23" i="66"/>
  <c r="AX23" i="66"/>
  <c r="AY23" i="66"/>
  <c r="AZ23" i="66"/>
  <c r="BA23" i="66"/>
  <c r="BB23" i="66"/>
  <c r="BC23" i="66"/>
  <c r="BD23" i="66"/>
  <c r="BE23" i="66"/>
  <c r="BF23" i="66"/>
  <c r="BG23" i="66"/>
  <c r="BH23" i="66"/>
  <c r="BI23" i="66"/>
  <c r="BJ23" i="66"/>
  <c r="BK23" i="66"/>
  <c r="BL23" i="66"/>
  <c r="BM23" i="66"/>
  <c r="BN23" i="66"/>
  <c r="BO23" i="66"/>
  <c r="BP23" i="66"/>
  <c r="BQ23" i="66"/>
  <c r="BR23" i="66"/>
  <c r="BS23" i="66"/>
  <c r="BT23" i="66"/>
  <c r="D24" i="66"/>
  <c r="E24" i="66"/>
  <c r="F24" i="66"/>
  <c r="G24" i="66"/>
  <c r="H24" i="66"/>
  <c r="I24" i="66"/>
  <c r="J24" i="66"/>
  <c r="K24" i="66"/>
  <c r="L24" i="66"/>
  <c r="M24" i="66"/>
  <c r="N24" i="66"/>
  <c r="O24" i="66"/>
  <c r="P24" i="66"/>
  <c r="Q24" i="66"/>
  <c r="R24" i="66"/>
  <c r="S24" i="66"/>
  <c r="T24" i="66"/>
  <c r="U24" i="66"/>
  <c r="V24" i="66"/>
  <c r="W24" i="66"/>
  <c r="X24" i="66"/>
  <c r="Y24" i="66"/>
  <c r="Z24" i="66"/>
  <c r="AA24" i="66"/>
  <c r="AB24" i="66"/>
  <c r="AC24" i="66"/>
  <c r="AD24" i="66"/>
  <c r="AE24" i="66"/>
  <c r="AF24" i="66"/>
  <c r="AG24" i="66"/>
  <c r="AH24" i="66"/>
  <c r="AI24" i="66"/>
  <c r="AJ24" i="66"/>
  <c r="AK24" i="66"/>
  <c r="AL24" i="66"/>
  <c r="AM24" i="66"/>
  <c r="AN24" i="66"/>
  <c r="AO24" i="66"/>
  <c r="AP24" i="66"/>
  <c r="AQ24" i="66"/>
  <c r="AR24" i="66"/>
  <c r="AS24" i="66"/>
  <c r="AT24" i="66"/>
  <c r="AU24" i="66"/>
  <c r="AV24" i="66"/>
  <c r="AW24" i="66"/>
  <c r="AX24" i="66"/>
  <c r="AY24" i="66"/>
  <c r="AZ24" i="66"/>
  <c r="BA24" i="66"/>
  <c r="BB24" i="66"/>
  <c r="BC24" i="66"/>
  <c r="BD24" i="66"/>
  <c r="BE24" i="66"/>
  <c r="BF24" i="66"/>
  <c r="BG24" i="66"/>
  <c r="BH24" i="66"/>
  <c r="BI24" i="66"/>
  <c r="BJ24" i="66"/>
  <c r="BK24" i="66"/>
  <c r="BL24" i="66"/>
  <c r="BM24" i="66"/>
  <c r="BN24" i="66"/>
  <c r="BO24" i="66"/>
  <c r="BP24" i="66"/>
  <c r="BQ24" i="66"/>
  <c r="BR24" i="66"/>
  <c r="BS24" i="66"/>
  <c r="BT24" i="66"/>
  <c r="D25" i="66"/>
  <c r="E25" i="66"/>
  <c r="F25" i="66"/>
  <c r="G25" i="66"/>
  <c r="H25" i="66"/>
  <c r="I25" i="66"/>
  <c r="J25" i="66"/>
  <c r="K25" i="66"/>
  <c r="L25" i="66"/>
  <c r="M25" i="66"/>
  <c r="N25" i="66"/>
  <c r="O25" i="66"/>
  <c r="P25" i="66"/>
  <c r="Q25" i="66"/>
  <c r="R25" i="66"/>
  <c r="S25" i="66"/>
  <c r="T25" i="66"/>
  <c r="U25" i="66"/>
  <c r="V25" i="66"/>
  <c r="W25" i="66"/>
  <c r="X25" i="66"/>
  <c r="Y25" i="66"/>
  <c r="Z25" i="66"/>
  <c r="AA25" i="66"/>
  <c r="AB25" i="66"/>
  <c r="AC25" i="66"/>
  <c r="AD25" i="66"/>
  <c r="AE25" i="66"/>
  <c r="AF25" i="66"/>
  <c r="AG25" i="66"/>
  <c r="AH25" i="66"/>
  <c r="AI25" i="66"/>
  <c r="AJ25" i="66"/>
  <c r="AK25" i="66"/>
  <c r="AL25" i="66"/>
  <c r="AM25" i="66"/>
  <c r="AN25" i="66"/>
  <c r="AO25" i="66"/>
  <c r="AP25" i="66"/>
  <c r="AQ25" i="66"/>
  <c r="AR25" i="66"/>
  <c r="AS25" i="66"/>
  <c r="AT25" i="66"/>
  <c r="AU25" i="66"/>
  <c r="AV25" i="66"/>
  <c r="AW25" i="66"/>
  <c r="AX25" i="66"/>
  <c r="AY25" i="66"/>
  <c r="AZ25" i="66"/>
  <c r="BA25" i="66"/>
  <c r="BB25" i="66"/>
  <c r="BC25" i="66"/>
  <c r="BD25" i="66"/>
  <c r="BE25" i="66"/>
  <c r="BF25" i="66"/>
  <c r="BG25" i="66"/>
  <c r="BH25" i="66"/>
  <c r="BI25" i="66"/>
  <c r="BJ25" i="66"/>
  <c r="BK25" i="66"/>
  <c r="BL25" i="66"/>
  <c r="BM25" i="66"/>
  <c r="BN25" i="66"/>
  <c r="BO25" i="66"/>
  <c r="BP25" i="66"/>
  <c r="BQ25" i="66"/>
  <c r="BR25" i="66"/>
  <c r="BS25" i="66"/>
  <c r="BT25" i="66"/>
  <c r="D26" i="66"/>
  <c r="E26" i="66"/>
  <c r="F26" i="66"/>
  <c r="G26" i="66"/>
  <c r="H26" i="66"/>
  <c r="I26" i="66"/>
  <c r="J26" i="66"/>
  <c r="K26" i="66"/>
  <c r="L26" i="66"/>
  <c r="M26" i="66"/>
  <c r="N26" i="66"/>
  <c r="O26" i="66"/>
  <c r="P26" i="66"/>
  <c r="Q26" i="66"/>
  <c r="R26" i="66"/>
  <c r="S26" i="66"/>
  <c r="T26" i="66"/>
  <c r="U26" i="66"/>
  <c r="V26" i="66"/>
  <c r="W26" i="66"/>
  <c r="X26" i="66"/>
  <c r="Y26" i="66"/>
  <c r="Z26" i="66"/>
  <c r="AA26" i="66"/>
  <c r="AB26" i="66"/>
  <c r="AC26" i="66"/>
  <c r="AD26" i="66"/>
  <c r="AE26" i="66"/>
  <c r="AF26" i="66"/>
  <c r="AG26" i="66"/>
  <c r="AH26" i="66"/>
  <c r="AI26" i="66"/>
  <c r="AJ26" i="66"/>
  <c r="AK26" i="66"/>
  <c r="AL26" i="66"/>
  <c r="AM26" i="66"/>
  <c r="AN26" i="66"/>
  <c r="AO26" i="66"/>
  <c r="AP26" i="66"/>
  <c r="AQ26" i="66"/>
  <c r="AR26" i="66"/>
  <c r="AS26" i="66"/>
  <c r="AT26" i="66"/>
  <c r="AU26" i="66"/>
  <c r="AV26" i="66"/>
  <c r="AW26" i="66"/>
  <c r="AX26" i="66"/>
  <c r="AY26" i="66"/>
  <c r="AZ26" i="66"/>
  <c r="BA26" i="66"/>
  <c r="BB26" i="66"/>
  <c r="BC26" i="66"/>
  <c r="BD26" i="66"/>
  <c r="BE26" i="66"/>
  <c r="BF26" i="66"/>
  <c r="BG26" i="66"/>
  <c r="BH26" i="66"/>
  <c r="BI26" i="66"/>
  <c r="BJ26" i="66"/>
  <c r="BK26" i="66"/>
  <c r="BL26" i="66"/>
  <c r="BM26" i="66"/>
  <c r="BN26" i="66"/>
  <c r="BO26" i="66"/>
  <c r="BP26" i="66"/>
  <c r="BQ26" i="66"/>
  <c r="BR26" i="66"/>
  <c r="BS26" i="66"/>
  <c r="BT26" i="66"/>
  <c r="D27" i="66"/>
  <c r="E27" i="66"/>
  <c r="F27" i="66"/>
  <c r="G27" i="66"/>
  <c r="H27" i="66"/>
  <c r="I27" i="66"/>
  <c r="J27" i="66"/>
  <c r="K27" i="66"/>
  <c r="L27" i="66"/>
  <c r="M27" i="66"/>
  <c r="N27" i="66"/>
  <c r="O27" i="66"/>
  <c r="P27" i="66"/>
  <c r="Q27" i="66"/>
  <c r="R27" i="66"/>
  <c r="S27" i="66"/>
  <c r="T27" i="66"/>
  <c r="U27" i="66"/>
  <c r="V27" i="66"/>
  <c r="W27" i="66"/>
  <c r="X27" i="66"/>
  <c r="Y27" i="66"/>
  <c r="Z27" i="66"/>
  <c r="AA27" i="66"/>
  <c r="AB27" i="66"/>
  <c r="AC27" i="66"/>
  <c r="AD27" i="66"/>
  <c r="AE27" i="66"/>
  <c r="AF27" i="66"/>
  <c r="AG27" i="66"/>
  <c r="AH27" i="66"/>
  <c r="AI27" i="66"/>
  <c r="AJ27" i="66"/>
  <c r="AK27" i="66"/>
  <c r="AL27" i="66"/>
  <c r="AM27" i="66"/>
  <c r="AN27" i="66"/>
  <c r="AO27" i="66"/>
  <c r="AP27" i="66"/>
  <c r="AQ27" i="66"/>
  <c r="AR27" i="66"/>
  <c r="AS27" i="66"/>
  <c r="AT27" i="66"/>
  <c r="AU27" i="66"/>
  <c r="AV27" i="66"/>
  <c r="AW27" i="66"/>
  <c r="AX27" i="66"/>
  <c r="AY27" i="66"/>
  <c r="AZ27" i="66"/>
  <c r="BA27" i="66"/>
  <c r="BB27" i="66"/>
  <c r="BC27" i="66"/>
  <c r="BD27" i="66"/>
  <c r="BE27" i="66"/>
  <c r="BF27" i="66"/>
  <c r="BG27" i="66"/>
  <c r="BH27" i="66"/>
  <c r="BI27" i="66"/>
  <c r="BJ27" i="66"/>
  <c r="BK27" i="66"/>
  <c r="BL27" i="66"/>
  <c r="BM27" i="66"/>
  <c r="BN27" i="66"/>
  <c r="BO27" i="66"/>
  <c r="BP27" i="66"/>
  <c r="BQ27" i="66"/>
  <c r="BR27" i="66"/>
  <c r="BS27" i="66"/>
  <c r="BT27" i="66"/>
  <c r="D28" i="66"/>
  <c r="E28" i="66"/>
  <c r="F28" i="66"/>
  <c r="G28" i="66"/>
  <c r="H28" i="66"/>
  <c r="I28" i="66"/>
  <c r="J28" i="66"/>
  <c r="K28" i="66"/>
  <c r="L28" i="66"/>
  <c r="M28" i="66"/>
  <c r="N28" i="66"/>
  <c r="O28" i="66"/>
  <c r="P28" i="66"/>
  <c r="Q28" i="66"/>
  <c r="R28" i="66"/>
  <c r="S28" i="66"/>
  <c r="T28" i="66"/>
  <c r="U28" i="66"/>
  <c r="V28" i="66"/>
  <c r="W28" i="66"/>
  <c r="X28" i="66"/>
  <c r="Y28" i="66"/>
  <c r="Z28" i="66"/>
  <c r="AA28" i="66"/>
  <c r="AB28" i="66"/>
  <c r="AC28" i="66"/>
  <c r="AD28" i="66"/>
  <c r="AE28" i="66"/>
  <c r="AF28" i="66"/>
  <c r="AG28" i="66"/>
  <c r="AH28" i="66"/>
  <c r="AI28" i="66"/>
  <c r="AJ28" i="66"/>
  <c r="AK28" i="66"/>
  <c r="AL28" i="66"/>
  <c r="AM28" i="66"/>
  <c r="AN28" i="66"/>
  <c r="AO28" i="66"/>
  <c r="AP28" i="66"/>
  <c r="AQ28" i="66"/>
  <c r="AR28" i="66"/>
  <c r="AS28" i="66"/>
  <c r="AT28" i="66"/>
  <c r="AU28" i="66"/>
  <c r="AV28" i="66"/>
  <c r="AW28" i="66"/>
  <c r="AX28" i="66"/>
  <c r="AY28" i="66"/>
  <c r="AZ28" i="66"/>
  <c r="BA28" i="66"/>
  <c r="BB28" i="66"/>
  <c r="BC28" i="66"/>
  <c r="BD28" i="66"/>
  <c r="BE28" i="66"/>
  <c r="BF28" i="66"/>
  <c r="BG28" i="66"/>
  <c r="BH28" i="66"/>
  <c r="BI28" i="66"/>
  <c r="BJ28" i="66"/>
  <c r="BK28" i="66"/>
  <c r="BL28" i="66"/>
  <c r="BM28" i="66"/>
  <c r="BN28" i="66"/>
  <c r="BO28" i="66"/>
  <c r="BP28" i="66"/>
  <c r="BQ28" i="66"/>
  <c r="BR28" i="66"/>
  <c r="BS28" i="66"/>
  <c r="BT28" i="66"/>
  <c r="D29" i="66"/>
  <c r="E29" i="66"/>
  <c r="F29" i="66"/>
  <c r="G29" i="66"/>
  <c r="H29" i="66"/>
  <c r="I29" i="66"/>
  <c r="J29" i="66"/>
  <c r="K29" i="66"/>
  <c r="L29" i="66"/>
  <c r="M29" i="66"/>
  <c r="N29" i="66"/>
  <c r="O29" i="66"/>
  <c r="P29" i="66"/>
  <c r="Q29" i="66"/>
  <c r="R29" i="66"/>
  <c r="S29" i="66"/>
  <c r="T29" i="66"/>
  <c r="U29" i="66"/>
  <c r="V29" i="66"/>
  <c r="W29" i="66"/>
  <c r="X29" i="66"/>
  <c r="Y29" i="66"/>
  <c r="Z29" i="66"/>
  <c r="AA29" i="66"/>
  <c r="AB29" i="66"/>
  <c r="AC29" i="66"/>
  <c r="AD29" i="66"/>
  <c r="AE29" i="66"/>
  <c r="AF29" i="66"/>
  <c r="AG29" i="66"/>
  <c r="AH29" i="66"/>
  <c r="AI29" i="66"/>
  <c r="AJ29" i="66"/>
  <c r="AK29" i="66"/>
  <c r="AL29" i="66"/>
  <c r="AM29" i="66"/>
  <c r="AN29" i="66"/>
  <c r="AO29" i="66"/>
  <c r="AP29" i="66"/>
  <c r="AQ29" i="66"/>
  <c r="AR29" i="66"/>
  <c r="AS29" i="66"/>
  <c r="AT29" i="66"/>
  <c r="AU29" i="66"/>
  <c r="AV29" i="66"/>
  <c r="AW29" i="66"/>
  <c r="AX29" i="66"/>
  <c r="AY29" i="66"/>
  <c r="AZ29" i="66"/>
  <c r="BA29" i="66"/>
  <c r="BB29" i="66"/>
  <c r="BC29" i="66"/>
  <c r="BD29" i="66"/>
  <c r="BE29" i="66"/>
  <c r="BF29" i="66"/>
  <c r="BG29" i="66"/>
  <c r="BH29" i="66"/>
  <c r="BI29" i="66"/>
  <c r="BJ29" i="66"/>
  <c r="BK29" i="66"/>
  <c r="BL29" i="66"/>
  <c r="BM29" i="66"/>
  <c r="BN29" i="66"/>
  <c r="BO29" i="66"/>
  <c r="BP29" i="66"/>
  <c r="BQ29" i="66"/>
  <c r="BR29" i="66"/>
  <c r="BS29" i="66"/>
  <c r="BT29" i="66"/>
  <c r="D30" i="66"/>
  <c r="E30" i="66"/>
  <c r="F30" i="66"/>
  <c r="G30" i="66"/>
  <c r="H30" i="66"/>
  <c r="I30" i="66"/>
  <c r="J30" i="66"/>
  <c r="K30" i="66"/>
  <c r="L30" i="66"/>
  <c r="M30" i="66"/>
  <c r="N30" i="66"/>
  <c r="O30" i="66"/>
  <c r="P30" i="66"/>
  <c r="Q30" i="66"/>
  <c r="R30" i="66"/>
  <c r="S30" i="66"/>
  <c r="T30" i="66"/>
  <c r="U30" i="66"/>
  <c r="V30" i="66"/>
  <c r="W30" i="66"/>
  <c r="X30" i="66"/>
  <c r="Y30" i="66"/>
  <c r="Z30" i="66"/>
  <c r="AA30" i="66"/>
  <c r="AB30" i="66"/>
  <c r="AC30" i="66"/>
  <c r="AD30" i="66"/>
  <c r="AE30" i="66"/>
  <c r="AF30" i="66"/>
  <c r="AG30" i="66"/>
  <c r="AH30" i="66"/>
  <c r="AI30" i="66"/>
  <c r="AJ30" i="66"/>
  <c r="AK30" i="66"/>
  <c r="AL30" i="66"/>
  <c r="AM30" i="66"/>
  <c r="AN30" i="66"/>
  <c r="AO30" i="66"/>
  <c r="AP30" i="66"/>
  <c r="AQ30" i="66"/>
  <c r="AR30" i="66"/>
  <c r="AS30" i="66"/>
  <c r="AT30" i="66"/>
  <c r="AU30" i="66"/>
  <c r="AV30" i="66"/>
  <c r="AW30" i="66"/>
  <c r="AX30" i="66"/>
  <c r="AY30" i="66"/>
  <c r="AZ30" i="66"/>
  <c r="BA30" i="66"/>
  <c r="BB30" i="66"/>
  <c r="BC30" i="66"/>
  <c r="BD30" i="66"/>
  <c r="BE30" i="66"/>
  <c r="BF30" i="66"/>
  <c r="BG30" i="66"/>
  <c r="BH30" i="66"/>
  <c r="BI30" i="66"/>
  <c r="BJ30" i="66"/>
  <c r="BK30" i="66"/>
  <c r="BL30" i="66"/>
  <c r="BM30" i="66"/>
  <c r="BN30" i="66"/>
  <c r="BO30" i="66"/>
  <c r="BP30" i="66"/>
  <c r="BQ30" i="66"/>
  <c r="BR30" i="66"/>
  <c r="BS30" i="66"/>
  <c r="BT30" i="66"/>
  <c r="D31" i="66"/>
  <c r="E31" i="66"/>
  <c r="F31" i="66"/>
  <c r="G31" i="66"/>
  <c r="H31" i="66"/>
  <c r="I31" i="66"/>
  <c r="J31" i="66"/>
  <c r="K31" i="66"/>
  <c r="L31" i="66"/>
  <c r="M31" i="66"/>
  <c r="N31" i="66"/>
  <c r="O31" i="66"/>
  <c r="P31" i="66"/>
  <c r="Q31" i="66"/>
  <c r="R31" i="66"/>
  <c r="S31" i="66"/>
  <c r="T31" i="66"/>
  <c r="U31" i="66"/>
  <c r="V31" i="66"/>
  <c r="W31" i="66"/>
  <c r="X31" i="66"/>
  <c r="Y31" i="66"/>
  <c r="Z31" i="66"/>
  <c r="AA31" i="66"/>
  <c r="AB31" i="66"/>
  <c r="AC31" i="66"/>
  <c r="AD31" i="66"/>
  <c r="AE31" i="66"/>
  <c r="AF31" i="66"/>
  <c r="AG31" i="66"/>
  <c r="AH31" i="66"/>
  <c r="AI31" i="66"/>
  <c r="AJ31" i="66"/>
  <c r="AK31" i="66"/>
  <c r="AL31" i="66"/>
  <c r="AM31" i="66"/>
  <c r="AN31" i="66"/>
  <c r="AO31" i="66"/>
  <c r="AP31" i="66"/>
  <c r="AQ31" i="66"/>
  <c r="AR31" i="66"/>
  <c r="AS31" i="66"/>
  <c r="AT31" i="66"/>
  <c r="AU31" i="66"/>
  <c r="AV31" i="66"/>
  <c r="AW31" i="66"/>
  <c r="AX31" i="66"/>
  <c r="AY31" i="66"/>
  <c r="AZ31" i="66"/>
  <c r="BA31" i="66"/>
  <c r="BB31" i="66"/>
  <c r="BC31" i="66"/>
  <c r="BD31" i="66"/>
  <c r="BE31" i="66"/>
  <c r="BF31" i="66"/>
  <c r="BG31" i="66"/>
  <c r="BH31" i="66"/>
  <c r="BI31" i="66"/>
  <c r="BJ31" i="66"/>
  <c r="BK31" i="66"/>
  <c r="BL31" i="66"/>
  <c r="BM31" i="66"/>
  <c r="BN31" i="66"/>
  <c r="BO31" i="66"/>
  <c r="BP31" i="66"/>
  <c r="BQ31" i="66"/>
  <c r="BR31" i="66"/>
  <c r="BS31" i="66"/>
  <c r="BT31" i="66"/>
  <c r="BG32" i="66"/>
  <c r="BN32" i="66"/>
  <c r="B1" i="65"/>
  <c r="AI32" i="65"/>
  <c r="AI32" i="66" s="1"/>
  <c r="AJ32" i="65"/>
  <c r="AJ32" i="66" s="1"/>
  <c r="AK32" i="65"/>
  <c r="AK32" i="66" s="1"/>
  <c r="AN32" i="66"/>
  <c r="AS32" i="66"/>
  <c r="AT32" i="66"/>
  <c r="AU32" i="66"/>
  <c r="AV32" i="66"/>
  <c r="AW32" i="66"/>
  <c r="AX32" i="66"/>
  <c r="AY32" i="66"/>
  <c r="AZ32" i="66"/>
  <c r="BB32" i="66"/>
  <c r="BC32" i="66"/>
  <c r="BD32" i="66"/>
  <c r="BE32" i="66"/>
  <c r="BF32" i="66"/>
  <c r="BH32" i="65"/>
  <c r="BH32" i="66" s="1"/>
  <c r="BJ32" i="65"/>
  <c r="BJ32" i="66" s="1"/>
  <c r="BK32" i="65"/>
  <c r="BK32" i="66" s="1"/>
  <c r="BL32" i="65"/>
  <c r="BL32" i="66" s="1"/>
  <c r="BO32" i="65"/>
  <c r="BO32" i="66" s="1"/>
  <c r="BP32" i="65"/>
  <c r="BP32" i="66" s="1"/>
  <c r="BQ32" i="65"/>
  <c r="BQ32" i="66" s="1"/>
  <c r="BR32" i="65"/>
  <c r="BR32" i="66" s="1"/>
  <c r="BS32" i="65"/>
  <c r="BS32" i="66" s="1"/>
  <c r="BT32" i="65"/>
  <c r="BT32" i="66" s="1"/>
  <c r="L10" i="63" l="1"/>
  <c r="L11" i="63"/>
  <c r="L12" i="63"/>
  <c r="L13" i="63"/>
  <c r="L14" i="63"/>
  <c r="L15" i="63"/>
  <c r="L16" i="63"/>
  <c r="L17" i="63"/>
  <c r="L18" i="63"/>
  <c r="L19" i="63"/>
  <c r="L20" i="63"/>
  <c r="L21" i="63"/>
  <c r="L22" i="63"/>
  <c r="L23" i="63"/>
  <c r="L24" i="63"/>
  <c r="J10" i="63"/>
  <c r="J11" i="63"/>
  <c r="L9" i="63"/>
  <c r="D10" i="63"/>
  <c r="D11" i="63"/>
  <c r="D12" i="63"/>
  <c r="D13" i="63"/>
  <c r="D14" i="63"/>
  <c r="D15" i="63"/>
  <c r="D16" i="63"/>
  <c r="D17" i="63"/>
  <c r="D18" i="63"/>
  <c r="D19" i="63"/>
  <c r="D20" i="63"/>
  <c r="D21" i="63"/>
  <c r="D22" i="63"/>
  <c r="D23" i="63"/>
  <c r="D24" i="63"/>
  <c r="D9" i="63"/>
  <c r="C10" i="63"/>
  <c r="C11" i="63"/>
  <c r="C12" i="63"/>
  <c r="C13" i="63"/>
  <c r="C14" i="63"/>
  <c r="C15" i="63"/>
  <c r="C16" i="63"/>
  <c r="C17" i="63"/>
  <c r="C18" i="63"/>
  <c r="C19" i="63"/>
  <c r="C20" i="63"/>
  <c r="C21" i="63"/>
  <c r="C22" i="63"/>
  <c r="C23" i="63"/>
  <c r="C24" i="63"/>
  <c r="C9" i="63"/>
  <c r="G10" i="63"/>
  <c r="H10" i="63"/>
  <c r="I10" i="63"/>
  <c r="G11" i="63"/>
  <c r="H11" i="63"/>
  <c r="I11" i="63"/>
  <c r="G12" i="63"/>
  <c r="H12" i="63"/>
  <c r="I12" i="63"/>
  <c r="J12" i="63"/>
  <c r="G13" i="63"/>
  <c r="H13" i="63"/>
  <c r="I13" i="63"/>
  <c r="J13" i="63"/>
  <c r="G14" i="63"/>
  <c r="H14" i="63"/>
  <c r="I14" i="63"/>
  <c r="J14" i="63"/>
  <c r="G15" i="63"/>
  <c r="H15" i="63"/>
  <c r="I15" i="63"/>
  <c r="J15" i="63"/>
  <c r="G16" i="63"/>
  <c r="H16" i="63"/>
  <c r="I16" i="63"/>
  <c r="J16" i="63"/>
  <c r="G17" i="63"/>
  <c r="H17" i="63"/>
  <c r="I17" i="63"/>
  <c r="J17" i="63"/>
  <c r="G18" i="63"/>
  <c r="H18" i="63"/>
  <c r="I18" i="63"/>
  <c r="J18" i="63"/>
  <c r="G19" i="63"/>
  <c r="H19" i="63"/>
  <c r="I19" i="63"/>
  <c r="J19" i="63"/>
  <c r="G20" i="63"/>
  <c r="H20" i="63"/>
  <c r="I20" i="63"/>
  <c r="J20" i="63"/>
  <c r="G21" i="63"/>
  <c r="H21" i="63"/>
  <c r="I21" i="63"/>
  <c r="J21" i="63"/>
  <c r="G22" i="63"/>
  <c r="H22" i="63"/>
  <c r="I22" i="63"/>
  <c r="J22" i="63"/>
  <c r="G23" i="63"/>
  <c r="H23" i="63"/>
  <c r="I23" i="63"/>
  <c r="J23" i="63"/>
  <c r="G24" i="63"/>
  <c r="H24" i="63"/>
  <c r="I24" i="63"/>
  <c r="J24" i="63"/>
  <c r="F10" i="63"/>
  <c r="F11" i="63"/>
  <c r="F12" i="63"/>
  <c r="F13" i="63"/>
  <c r="F14" i="63"/>
  <c r="F15" i="63"/>
  <c r="F16" i="63"/>
  <c r="F17" i="63"/>
  <c r="F18" i="63"/>
  <c r="F19" i="63"/>
  <c r="F20" i="63"/>
  <c r="F21" i="63"/>
  <c r="F22" i="63"/>
  <c r="F23" i="63"/>
  <c r="F24" i="63"/>
  <c r="J9" i="63"/>
  <c r="I9" i="63"/>
  <c r="G9" i="63"/>
  <c r="H9" i="63"/>
  <c r="F9" i="63"/>
  <c r="E24" i="63"/>
  <c r="E10" i="63"/>
  <c r="E11" i="63"/>
  <c r="E12" i="63"/>
  <c r="E13" i="63"/>
  <c r="E14" i="63"/>
  <c r="E15" i="63"/>
  <c r="E16" i="63"/>
  <c r="E17" i="63"/>
  <c r="E18" i="63"/>
  <c r="E19" i="63"/>
  <c r="E20" i="63"/>
  <c r="E21" i="63"/>
  <c r="E22" i="63"/>
  <c r="E23" i="63"/>
  <c r="E9" i="63"/>
  <c r="B1" i="63" l="1"/>
  <c r="B1" i="62"/>
  <c r="N9" i="62"/>
  <c r="N9" i="63" s="1"/>
  <c r="N10" i="62"/>
  <c r="N10" i="63" s="1"/>
  <c r="N11" i="62"/>
  <c r="N11" i="63" s="1"/>
  <c r="N12" i="62"/>
  <c r="N12" i="63" s="1"/>
  <c r="N13" i="62"/>
  <c r="N13" i="63" s="1"/>
  <c r="N14" i="62"/>
  <c r="N14" i="63" s="1"/>
  <c r="N15" i="62"/>
  <c r="N15" i="63" s="1"/>
  <c r="N16" i="62"/>
  <c r="N16" i="63" s="1"/>
  <c r="N17" i="62"/>
  <c r="N17" i="63" s="1"/>
  <c r="N18" i="62"/>
  <c r="N18" i="63" s="1"/>
  <c r="N19" i="62"/>
  <c r="N19" i="63" s="1"/>
  <c r="N20" i="62"/>
  <c r="N20" i="63" s="1"/>
  <c r="N21" i="62"/>
  <c r="N21" i="63" s="1"/>
  <c r="N22" i="62"/>
  <c r="N22" i="63" s="1"/>
  <c r="N23" i="62"/>
  <c r="N23" i="63" s="1"/>
  <c r="N24" i="62"/>
  <c r="N24" i="63" s="1"/>
  <c r="K25" i="62"/>
  <c r="M25" i="62"/>
  <c r="M25" i="63" s="1"/>
  <c r="O25" i="62"/>
  <c r="O25" i="63" s="1"/>
  <c r="N25" i="62" l="1"/>
  <c r="N25" i="63" s="1"/>
  <c r="K42" i="38"/>
  <c r="V17" i="8"/>
  <c r="V18" i="8"/>
  <c r="V19" i="8"/>
  <c r="V20" i="8"/>
  <c r="V21" i="8"/>
  <c r="V22" i="8"/>
  <c r="V23" i="8"/>
  <c r="V24" i="8"/>
  <c r="V25" i="8"/>
  <c r="V27" i="8"/>
  <c r="V28" i="8"/>
  <c r="V29" i="8"/>
  <c r="V30" i="8"/>
  <c r="V31" i="8"/>
  <c r="V32" i="8"/>
  <c r="V33" i="8"/>
  <c r="V34" i="8"/>
  <c r="V35" i="8"/>
  <c r="V36" i="8"/>
  <c r="V37" i="8"/>
  <c r="V38" i="8"/>
  <c r="V39" i="8"/>
  <c r="V40" i="8"/>
  <c r="V41" i="8"/>
  <c r="V42" i="8"/>
  <c r="V43" i="8"/>
  <c r="V44" i="8"/>
  <c r="V45" i="8"/>
  <c r="V46" i="8"/>
  <c r="V47" i="8"/>
  <c r="V48" i="8"/>
  <c r="V49" i="8"/>
  <c r="V50" i="8"/>
  <c r="V51" i="8"/>
  <c r="V52" i="8"/>
  <c r="V53" i="8"/>
  <c r="V54" i="8"/>
  <c r="V55" i="8"/>
  <c r="V56" i="8"/>
  <c r="V57" i="8"/>
  <c r="V58" i="8"/>
  <c r="V59" i="8"/>
  <c r="V60" i="8"/>
  <c r="V61" i="8"/>
  <c r="V62" i="8"/>
  <c r="V63" i="8"/>
  <c r="V64" i="8"/>
  <c r="V65" i="8"/>
  <c r="V66" i="8"/>
  <c r="V67" i="8"/>
  <c r="V68" i="8"/>
  <c r="V69" i="8"/>
  <c r="V70" i="8"/>
  <c r="V71" i="8"/>
  <c r="V72" i="8"/>
  <c r="V73" i="8"/>
  <c r="V74" i="8"/>
  <c r="V75" i="8"/>
  <c r="V76" i="8"/>
  <c r="V77" i="8"/>
  <c r="V78" i="8"/>
  <c r="V79" i="8"/>
  <c r="V80" i="8"/>
  <c r="V81" i="8"/>
  <c r="V82" i="8"/>
  <c r="V83" i="8"/>
  <c r="V84" i="8"/>
  <c r="V85" i="8"/>
  <c r="V86" i="8"/>
  <c r="U16" i="8"/>
  <c r="U17" i="8"/>
  <c r="U18" i="8"/>
  <c r="U19" i="8"/>
  <c r="U20" i="8"/>
  <c r="U21" i="8"/>
  <c r="U22" i="8"/>
  <c r="U23" i="8"/>
  <c r="U24" i="8"/>
  <c r="U25" i="8"/>
  <c r="U27" i="8"/>
  <c r="U28" i="8"/>
  <c r="U29" i="8"/>
  <c r="U30" i="8"/>
  <c r="U31" i="8"/>
  <c r="U32" i="8"/>
  <c r="U33" i="8"/>
  <c r="U34" i="8"/>
  <c r="U35" i="8"/>
  <c r="U36" i="8"/>
  <c r="U37" i="8"/>
  <c r="U38" i="8"/>
  <c r="U39" i="8"/>
  <c r="U40" i="8"/>
  <c r="U41" i="8"/>
  <c r="U42" i="8"/>
  <c r="U43" i="8"/>
  <c r="U44" i="8"/>
  <c r="U45" i="8"/>
  <c r="U46" i="8"/>
  <c r="U47" i="8"/>
  <c r="U48" i="8"/>
  <c r="U49" i="8"/>
  <c r="U50" i="8"/>
  <c r="U51" i="8"/>
  <c r="U52" i="8"/>
  <c r="U53" i="8"/>
  <c r="U54" i="8"/>
  <c r="U55" i="8"/>
  <c r="U56" i="8"/>
  <c r="U57" i="8"/>
  <c r="U58" i="8"/>
  <c r="U59" i="8"/>
  <c r="U60" i="8"/>
  <c r="U61" i="8"/>
  <c r="U62" i="8"/>
  <c r="U63" i="8"/>
  <c r="U64" i="8"/>
  <c r="U65" i="8"/>
  <c r="U66" i="8"/>
  <c r="U67" i="8"/>
  <c r="U68" i="8"/>
  <c r="U69" i="8"/>
  <c r="U70" i="8"/>
  <c r="U71" i="8"/>
  <c r="U72" i="8"/>
  <c r="U73" i="8"/>
  <c r="U74" i="8"/>
  <c r="U75" i="8"/>
  <c r="U76" i="8"/>
  <c r="U77" i="8"/>
  <c r="U78" i="8"/>
  <c r="U79" i="8"/>
  <c r="U80" i="8"/>
  <c r="U81" i="8"/>
  <c r="U82" i="8"/>
  <c r="U83" i="8"/>
  <c r="U84" i="8"/>
  <c r="U85" i="8"/>
  <c r="U86" i="8"/>
  <c r="U15" i="8"/>
  <c r="Q16" i="8"/>
  <c r="R16" i="8"/>
  <c r="S16" i="8"/>
  <c r="T16" i="8"/>
  <c r="Q17" i="8"/>
  <c r="R17" i="8"/>
  <c r="S17" i="8"/>
  <c r="T17" i="8"/>
  <c r="Q18" i="8"/>
  <c r="R18" i="8"/>
  <c r="S18" i="8"/>
  <c r="T18" i="8"/>
  <c r="Q19" i="8"/>
  <c r="R19" i="8"/>
  <c r="S19" i="8"/>
  <c r="T19" i="8"/>
  <c r="Q20" i="8"/>
  <c r="R20" i="8"/>
  <c r="S20" i="8"/>
  <c r="T20" i="8"/>
  <c r="Q21" i="8"/>
  <c r="R21" i="8"/>
  <c r="S21" i="8"/>
  <c r="T21" i="8"/>
  <c r="Q22" i="8"/>
  <c r="R22" i="8"/>
  <c r="S22" i="8"/>
  <c r="T22" i="8"/>
  <c r="Q23" i="8"/>
  <c r="R23" i="8"/>
  <c r="S23" i="8"/>
  <c r="T23" i="8"/>
  <c r="Q24" i="8"/>
  <c r="R24" i="8"/>
  <c r="S24" i="8"/>
  <c r="T24" i="8"/>
  <c r="Q25" i="8"/>
  <c r="R25" i="8"/>
  <c r="S25" i="8"/>
  <c r="T25" i="8"/>
  <c r="Q27" i="8"/>
  <c r="R27" i="8"/>
  <c r="S27" i="8"/>
  <c r="T27" i="8"/>
  <c r="Q28" i="8"/>
  <c r="R28" i="8"/>
  <c r="S28" i="8"/>
  <c r="T28" i="8"/>
  <c r="Q29" i="8"/>
  <c r="R29" i="8"/>
  <c r="S29" i="8"/>
  <c r="T29" i="8"/>
  <c r="Q30" i="8"/>
  <c r="R30" i="8"/>
  <c r="S30" i="8"/>
  <c r="T30" i="8"/>
  <c r="Q31" i="8"/>
  <c r="R31" i="8"/>
  <c r="S31" i="8"/>
  <c r="T31" i="8"/>
  <c r="Q32" i="8"/>
  <c r="R32" i="8"/>
  <c r="S32" i="8"/>
  <c r="T32" i="8"/>
  <c r="Q33" i="8"/>
  <c r="R33" i="8"/>
  <c r="S33" i="8"/>
  <c r="T33" i="8"/>
  <c r="Q34" i="8"/>
  <c r="R34" i="8"/>
  <c r="S34" i="8"/>
  <c r="T34" i="8"/>
  <c r="Q35" i="8"/>
  <c r="R35" i="8"/>
  <c r="S35" i="8"/>
  <c r="T35" i="8"/>
  <c r="Q36" i="8"/>
  <c r="R36" i="8"/>
  <c r="S36" i="8"/>
  <c r="T36" i="8"/>
  <c r="Q37" i="8"/>
  <c r="R37" i="8"/>
  <c r="S37" i="8"/>
  <c r="T37" i="8"/>
  <c r="Q38" i="8"/>
  <c r="R38" i="8"/>
  <c r="S38" i="8"/>
  <c r="T38" i="8"/>
  <c r="Q39" i="8"/>
  <c r="R39" i="8"/>
  <c r="S39" i="8"/>
  <c r="T39" i="8"/>
  <c r="Q40" i="8"/>
  <c r="R40" i="8"/>
  <c r="S40" i="8"/>
  <c r="T40" i="8"/>
  <c r="Q41" i="8"/>
  <c r="R41" i="8"/>
  <c r="S41" i="8"/>
  <c r="T41" i="8"/>
  <c r="Q42" i="8"/>
  <c r="R42" i="8"/>
  <c r="S42" i="8"/>
  <c r="T42" i="8"/>
  <c r="Q43" i="8"/>
  <c r="R43" i="8"/>
  <c r="S43" i="8"/>
  <c r="T43" i="8"/>
  <c r="Q44" i="8"/>
  <c r="R44" i="8"/>
  <c r="S44" i="8"/>
  <c r="T44" i="8"/>
  <c r="Q45" i="8"/>
  <c r="R45" i="8"/>
  <c r="S45" i="8"/>
  <c r="T45" i="8"/>
  <c r="Q46" i="8"/>
  <c r="R46" i="8"/>
  <c r="S46" i="8"/>
  <c r="T46" i="8"/>
  <c r="Q47" i="8"/>
  <c r="R47" i="8"/>
  <c r="S47" i="8"/>
  <c r="T47" i="8"/>
  <c r="Q48" i="8"/>
  <c r="R48" i="8"/>
  <c r="S48" i="8"/>
  <c r="T48" i="8"/>
  <c r="Q49" i="8"/>
  <c r="R49" i="8"/>
  <c r="S49" i="8"/>
  <c r="T49" i="8"/>
  <c r="Q50" i="8"/>
  <c r="R50" i="8"/>
  <c r="S50" i="8"/>
  <c r="T50" i="8"/>
  <c r="Q51" i="8"/>
  <c r="R51" i="8"/>
  <c r="S51" i="8"/>
  <c r="T51" i="8"/>
  <c r="Q52" i="8"/>
  <c r="R52" i="8"/>
  <c r="S52" i="8"/>
  <c r="T52" i="8"/>
  <c r="Q53" i="8"/>
  <c r="R53" i="8"/>
  <c r="S53" i="8"/>
  <c r="T53" i="8"/>
  <c r="Q54" i="8"/>
  <c r="R54" i="8"/>
  <c r="S54" i="8"/>
  <c r="T54" i="8"/>
  <c r="Q55" i="8"/>
  <c r="R55" i="8"/>
  <c r="S55" i="8"/>
  <c r="T55" i="8"/>
  <c r="Q56" i="8"/>
  <c r="R56" i="8"/>
  <c r="S56" i="8"/>
  <c r="T56" i="8"/>
  <c r="Q57" i="8"/>
  <c r="R57" i="8"/>
  <c r="S57" i="8"/>
  <c r="T57" i="8"/>
  <c r="Q58" i="8"/>
  <c r="R58" i="8"/>
  <c r="S58" i="8"/>
  <c r="T58" i="8"/>
  <c r="Q59" i="8"/>
  <c r="R59" i="8"/>
  <c r="S59" i="8"/>
  <c r="T59" i="8"/>
  <c r="Q60" i="8"/>
  <c r="R60" i="8"/>
  <c r="S60" i="8"/>
  <c r="T60" i="8"/>
  <c r="Q61" i="8"/>
  <c r="R61" i="8"/>
  <c r="S61" i="8"/>
  <c r="T61" i="8"/>
  <c r="Q62" i="8"/>
  <c r="R62" i="8"/>
  <c r="S62" i="8"/>
  <c r="T62" i="8"/>
  <c r="Q63" i="8"/>
  <c r="R63" i="8"/>
  <c r="S63" i="8"/>
  <c r="T63" i="8"/>
  <c r="Q64" i="8"/>
  <c r="R64" i="8"/>
  <c r="S64" i="8"/>
  <c r="T64" i="8"/>
  <c r="Q65" i="8"/>
  <c r="R65" i="8"/>
  <c r="S65" i="8"/>
  <c r="T65" i="8"/>
  <c r="Q66" i="8"/>
  <c r="R66" i="8"/>
  <c r="S66" i="8"/>
  <c r="T66" i="8"/>
  <c r="Q67" i="8"/>
  <c r="R67" i="8"/>
  <c r="S67" i="8"/>
  <c r="T67" i="8"/>
  <c r="Q68" i="8"/>
  <c r="R68" i="8"/>
  <c r="S68" i="8"/>
  <c r="T68" i="8"/>
  <c r="Q69" i="8"/>
  <c r="R69" i="8"/>
  <c r="S69" i="8"/>
  <c r="T69" i="8"/>
  <c r="Q70" i="8"/>
  <c r="R70" i="8"/>
  <c r="S70" i="8"/>
  <c r="T70" i="8"/>
  <c r="Q71" i="8"/>
  <c r="R71" i="8"/>
  <c r="S71" i="8"/>
  <c r="T71" i="8"/>
  <c r="Q72" i="8"/>
  <c r="R72" i="8"/>
  <c r="S72" i="8"/>
  <c r="T72" i="8"/>
  <c r="Q73" i="8"/>
  <c r="R73" i="8"/>
  <c r="S73" i="8"/>
  <c r="T73" i="8"/>
  <c r="Q74" i="8"/>
  <c r="R74" i="8"/>
  <c r="S74" i="8"/>
  <c r="T74" i="8"/>
  <c r="Q75" i="8"/>
  <c r="R75" i="8"/>
  <c r="S75" i="8"/>
  <c r="T75" i="8"/>
  <c r="Q76" i="8"/>
  <c r="R76" i="8"/>
  <c r="S76" i="8"/>
  <c r="T76" i="8"/>
  <c r="Q77" i="8"/>
  <c r="R77" i="8"/>
  <c r="S77" i="8"/>
  <c r="T77" i="8"/>
  <c r="Q78" i="8"/>
  <c r="R78" i="8"/>
  <c r="S78" i="8"/>
  <c r="T78" i="8"/>
  <c r="Q79" i="8"/>
  <c r="R79" i="8"/>
  <c r="S79" i="8"/>
  <c r="T79" i="8"/>
  <c r="Q80" i="8"/>
  <c r="R80" i="8"/>
  <c r="S80" i="8"/>
  <c r="T80" i="8"/>
  <c r="Q81" i="8"/>
  <c r="R81" i="8"/>
  <c r="S81" i="8"/>
  <c r="T81" i="8"/>
  <c r="Q82" i="8"/>
  <c r="R82" i="8"/>
  <c r="S82" i="8"/>
  <c r="T82" i="8"/>
  <c r="Q83" i="8"/>
  <c r="R83" i="8"/>
  <c r="S83" i="8"/>
  <c r="T83" i="8"/>
  <c r="Q84" i="8"/>
  <c r="R84" i="8"/>
  <c r="S84" i="8"/>
  <c r="T84" i="8"/>
  <c r="Q85" i="8"/>
  <c r="R85" i="8"/>
  <c r="S85" i="8"/>
  <c r="T85" i="8"/>
  <c r="Q86" i="8"/>
  <c r="R86" i="8"/>
  <c r="S86" i="8"/>
  <c r="T86" i="8"/>
  <c r="T15" i="8"/>
  <c r="S15" i="8"/>
  <c r="R15" i="8"/>
  <c r="Q15" i="8"/>
  <c r="L16" i="8"/>
  <c r="V16" i="8" s="1"/>
  <c r="L17" i="8"/>
  <c r="L18" i="8"/>
  <c r="L19" i="8"/>
  <c r="L20" i="8"/>
  <c r="L21" i="8"/>
  <c r="L22" i="8"/>
  <c r="L23" i="8"/>
  <c r="L24" i="8"/>
  <c r="L25" i="8"/>
  <c r="L27" i="8"/>
  <c r="L28" i="8"/>
  <c r="L29" i="8"/>
  <c r="L30" i="8"/>
  <c r="L31" i="8"/>
  <c r="L32" i="8"/>
  <c r="L33" i="8"/>
  <c r="L34" i="8"/>
  <c r="L35" i="8"/>
  <c r="L36" i="8"/>
  <c r="L37" i="8"/>
  <c r="L38" i="8"/>
  <c r="L39" i="8"/>
  <c r="L40" i="8"/>
  <c r="L41" i="8"/>
  <c r="L42" i="8"/>
  <c r="L43" i="8"/>
  <c r="L44" i="8"/>
  <c r="L45" i="8"/>
  <c r="L46" i="8"/>
  <c r="L47" i="8"/>
  <c r="L48" i="8"/>
  <c r="L49" i="8"/>
  <c r="L50" i="8"/>
  <c r="L51" i="8"/>
  <c r="L52" i="8"/>
  <c r="L53" i="8"/>
  <c r="L54" i="8"/>
  <c r="L55" i="8"/>
  <c r="L56" i="8"/>
  <c r="L57" i="8"/>
  <c r="L58" i="8"/>
  <c r="L59" i="8"/>
  <c r="L60" i="8"/>
  <c r="L61" i="8"/>
  <c r="L62" i="8"/>
  <c r="L63" i="8"/>
  <c r="L64" i="8"/>
  <c r="L65" i="8"/>
  <c r="L66" i="8"/>
  <c r="L67" i="8"/>
  <c r="L68" i="8"/>
  <c r="L69" i="8"/>
  <c r="L70" i="8"/>
  <c r="L71" i="8"/>
  <c r="L72" i="8"/>
  <c r="L73" i="8"/>
  <c r="L74" i="8"/>
  <c r="L75" i="8"/>
  <c r="L76" i="8"/>
  <c r="L77" i="8"/>
  <c r="L78" i="8"/>
  <c r="L79" i="8"/>
  <c r="L80" i="8"/>
  <c r="L81" i="8"/>
  <c r="L82" i="8"/>
  <c r="L83" i="8"/>
  <c r="L84" i="8"/>
  <c r="L85" i="8"/>
  <c r="L86" i="8"/>
  <c r="L15" i="8"/>
  <c r="V15" i="8" s="1"/>
  <c r="K25" i="23"/>
  <c r="J25" i="23"/>
  <c r="I25" i="23"/>
  <c r="H25" i="23"/>
  <c r="G25" i="23"/>
  <c r="F25" i="23"/>
  <c r="F38" i="23"/>
  <c r="G38" i="23"/>
  <c r="H38" i="23"/>
  <c r="I38" i="23"/>
  <c r="J38" i="23"/>
  <c r="K38" i="23"/>
  <c r="K39" i="23"/>
  <c r="J39" i="23"/>
  <c r="I39" i="23"/>
  <c r="H39" i="23"/>
  <c r="G39" i="23"/>
  <c r="F39" i="23"/>
  <c r="E39" i="23"/>
  <c r="E38" i="23"/>
  <c r="J26" i="17"/>
  <c r="N37" i="53"/>
  <c r="M37" i="53"/>
  <c r="L37" i="53"/>
  <c r="K37" i="53"/>
  <c r="N36" i="53"/>
  <c r="M36" i="53"/>
  <c r="L36" i="53"/>
  <c r="K36" i="53"/>
  <c r="N35" i="53"/>
  <c r="M35" i="53"/>
  <c r="L35" i="53"/>
  <c r="K35" i="53"/>
  <c r="N34" i="53"/>
  <c r="M34" i="53"/>
  <c r="L34" i="53"/>
  <c r="K34" i="53"/>
  <c r="N33" i="53"/>
  <c r="M33" i="53"/>
  <c r="L33" i="53"/>
  <c r="K33" i="53"/>
  <c r="N32" i="53"/>
  <c r="M32" i="53"/>
  <c r="L32" i="53"/>
  <c r="K32" i="53"/>
  <c r="N31" i="53"/>
  <c r="M31" i="53"/>
  <c r="L31" i="53"/>
  <c r="K31" i="53"/>
  <c r="N30" i="53"/>
  <c r="M30" i="53"/>
  <c r="L30" i="53"/>
  <c r="K30" i="53"/>
  <c r="N29" i="53"/>
  <c r="M29" i="53"/>
  <c r="L29" i="53"/>
  <c r="K29" i="53"/>
  <c r="N28" i="53"/>
  <c r="M28" i="53"/>
  <c r="L28" i="53"/>
  <c r="K28" i="53"/>
  <c r="N27" i="53"/>
  <c r="M27" i="53"/>
  <c r="L27" i="53"/>
  <c r="K27" i="53"/>
  <c r="I27" i="53"/>
  <c r="J27" i="53"/>
  <c r="J37" i="53"/>
  <c r="J36" i="53"/>
  <c r="J35" i="53"/>
  <c r="J34" i="53"/>
  <c r="J33" i="53"/>
  <c r="J32" i="53"/>
  <c r="J31" i="53"/>
  <c r="J30" i="53"/>
  <c r="J29" i="53"/>
  <c r="J28" i="53"/>
  <c r="I37" i="53"/>
  <c r="I28" i="53"/>
  <c r="I29" i="53"/>
  <c r="I30" i="53"/>
  <c r="I31" i="53"/>
  <c r="I32" i="53"/>
  <c r="I33" i="53"/>
  <c r="I34" i="53"/>
  <c r="I35" i="53"/>
  <c r="I36" i="53"/>
  <c r="K77" i="38"/>
  <c r="L35" i="51"/>
  <c r="D85" i="52"/>
  <c r="C85" i="52"/>
  <c r="D84" i="52"/>
  <c r="C84" i="52"/>
  <c r="D83" i="52"/>
  <c r="C83" i="52"/>
  <c r="D82" i="52"/>
  <c r="C82" i="52"/>
  <c r="D81" i="52"/>
  <c r="C81" i="52"/>
  <c r="D80" i="52"/>
  <c r="C80" i="52"/>
  <c r="D79" i="52"/>
  <c r="C79" i="52"/>
  <c r="D78" i="52"/>
  <c r="C78" i="52"/>
  <c r="D77" i="52"/>
  <c r="C77" i="52"/>
  <c r="D76" i="52"/>
  <c r="C76" i="52"/>
  <c r="D75" i="52"/>
  <c r="C75" i="52"/>
  <c r="D73" i="52"/>
  <c r="C73" i="52"/>
  <c r="D72" i="52"/>
  <c r="C72" i="52"/>
  <c r="D71" i="52"/>
  <c r="C71" i="52"/>
  <c r="D70" i="52"/>
  <c r="C70" i="52"/>
  <c r="D69" i="52"/>
  <c r="C69" i="52"/>
  <c r="D68" i="52"/>
  <c r="C68" i="52"/>
  <c r="D67" i="52"/>
  <c r="C67" i="52"/>
  <c r="D66" i="52"/>
  <c r="C66" i="52"/>
  <c r="D65" i="52"/>
  <c r="C65" i="52"/>
  <c r="D64" i="52"/>
  <c r="C64" i="52"/>
  <c r="D63" i="52"/>
  <c r="C63" i="52"/>
  <c r="D61" i="52"/>
  <c r="C61" i="52"/>
  <c r="D60" i="52"/>
  <c r="C60" i="52"/>
  <c r="D59" i="52"/>
  <c r="C59" i="52"/>
  <c r="D58" i="52"/>
  <c r="C58" i="52"/>
  <c r="D57" i="52"/>
  <c r="C57" i="52"/>
  <c r="D56" i="52"/>
  <c r="C56" i="52"/>
  <c r="D55" i="52"/>
  <c r="C55" i="52"/>
  <c r="D54" i="52"/>
  <c r="C54" i="52"/>
  <c r="D53" i="52"/>
  <c r="C53" i="52"/>
  <c r="D52" i="52"/>
  <c r="C52" i="52"/>
  <c r="D51" i="52"/>
  <c r="C51" i="52"/>
  <c r="D49" i="52"/>
  <c r="C49" i="52"/>
  <c r="D48" i="52"/>
  <c r="C48" i="52"/>
  <c r="D47" i="52"/>
  <c r="C47" i="52"/>
  <c r="D46" i="52"/>
  <c r="C46" i="52"/>
  <c r="D45" i="52"/>
  <c r="C45" i="52"/>
  <c r="D44" i="52"/>
  <c r="C44" i="52"/>
  <c r="D43" i="52"/>
  <c r="C43" i="52"/>
  <c r="D42" i="52"/>
  <c r="C42" i="52"/>
  <c r="D41" i="52"/>
  <c r="C41" i="52"/>
  <c r="D40" i="52"/>
  <c r="C40" i="52"/>
  <c r="D39" i="52"/>
  <c r="C39" i="52"/>
  <c r="D37" i="52"/>
  <c r="C37" i="52"/>
  <c r="D36" i="52"/>
  <c r="C36" i="52"/>
  <c r="D35" i="52"/>
  <c r="C35" i="52"/>
  <c r="D34" i="52"/>
  <c r="C34" i="52"/>
  <c r="D33" i="52"/>
  <c r="C33" i="52"/>
  <c r="D32" i="52"/>
  <c r="C32" i="52"/>
  <c r="D31" i="52"/>
  <c r="C31" i="52"/>
  <c r="D30" i="52"/>
  <c r="C30" i="52"/>
  <c r="D29" i="52"/>
  <c r="C29" i="52"/>
  <c r="D28" i="52"/>
  <c r="C28" i="52"/>
  <c r="D27" i="52"/>
  <c r="C27" i="52"/>
  <c r="D25" i="52"/>
  <c r="C25" i="52"/>
  <c r="D24" i="52"/>
  <c r="C24" i="52"/>
  <c r="D23" i="52"/>
  <c r="C23" i="52"/>
  <c r="D22" i="52"/>
  <c r="C22" i="52"/>
  <c r="D21" i="52"/>
  <c r="C21" i="52"/>
  <c r="D20" i="52"/>
  <c r="C20" i="52"/>
  <c r="D19" i="52"/>
  <c r="C19" i="52"/>
  <c r="D18" i="52"/>
  <c r="C18" i="52"/>
  <c r="D17" i="52"/>
  <c r="C17" i="52"/>
  <c r="D16" i="52"/>
  <c r="C16" i="52"/>
  <c r="D15" i="52"/>
  <c r="C15" i="52"/>
  <c r="D85" i="8"/>
  <c r="D84" i="8"/>
  <c r="D83" i="8"/>
  <c r="D82" i="8"/>
  <c r="D81" i="8"/>
  <c r="D80" i="8"/>
  <c r="D79" i="8"/>
  <c r="D78" i="8"/>
  <c r="D77" i="8"/>
  <c r="D76" i="8"/>
  <c r="D75" i="8"/>
  <c r="D73" i="8"/>
  <c r="D72" i="8"/>
  <c r="D71" i="8"/>
  <c r="D70" i="8"/>
  <c r="D69" i="8"/>
  <c r="D68" i="8"/>
  <c r="D67" i="8"/>
  <c r="D66" i="8"/>
  <c r="D65" i="8"/>
  <c r="D64" i="8"/>
  <c r="D63" i="8"/>
  <c r="D61" i="8"/>
  <c r="D60" i="8"/>
  <c r="D59" i="8"/>
  <c r="D58" i="8"/>
  <c r="D57" i="8"/>
  <c r="D56" i="8"/>
  <c r="D55" i="8"/>
  <c r="D54" i="8"/>
  <c r="D53" i="8"/>
  <c r="D52" i="8"/>
  <c r="D51" i="8"/>
  <c r="D49" i="8"/>
  <c r="D48" i="8"/>
  <c r="D47" i="8"/>
  <c r="D46" i="8"/>
  <c r="D45" i="8"/>
  <c r="D44" i="8"/>
  <c r="D43" i="8"/>
  <c r="D42" i="8"/>
  <c r="D41" i="8"/>
  <c r="D40" i="8"/>
  <c r="D39" i="8"/>
  <c r="D37" i="8"/>
  <c r="D36" i="8"/>
  <c r="D35" i="8"/>
  <c r="D34" i="8"/>
  <c r="D33" i="8"/>
  <c r="D32" i="8"/>
  <c r="D31" i="8"/>
  <c r="D30" i="8"/>
  <c r="D29" i="8"/>
  <c r="D28" i="8"/>
  <c r="D27" i="8"/>
  <c r="D16" i="8"/>
  <c r="D17" i="8"/>
  <c r="D18" i="8"/>
  <c r="D19" i="8"/>
  <c r="D20" i="8"/>
  <c r="D21" i="8"/>
  <c r="D22" i="8"/>
  <c r="D23" i="8"/>
  <c r="D24" i="8"/>
  <c r="D25" i="8"/>
  <c r="D15" i="8"/>
  <c r="B1" i="8"/>
  <c r="L38" i="23" l="1"/>
  <c r="C85" i="8"/>
  <c r="C84" i="8"/>
  <c r="C83" i="8"/>
  <c r="C82" i="8"/>
  <c r="C81" i="8"/>
  <c r="C80" i="8"/>
  <c r="C79" i="8"/>
  <c r="C78" i="8"/>
  <c r="C77" i="8"/>
  <c r="C76" i="8"/>
  <c r="C75" i="8"/>
  <c r="C73" i="8"/>
  <c r="C72" i="8"/>
  <c r="C71" i="8"/>
  <c r="C70" i="8"/>
  <c r="C69" i="8"/>
  <c r="C68" i="8"/>
  <c r="C67" i="8"/>
  <c r="C66" i="8"/>
  <c r="C65" i="8"/>
  <c r="C64" i="8"/>
  <c r="C63" i="8"/>
  <c r="C61" i="8"/>
  <c r="C60" i="8"/>
  <c r="C59" i="8"/>
  <c r="C58" i="8"/>
  <c r="C57" i="8"/>
  <c r="C56" i="8"/>
  <c r="C55" i="8"/>
  <c r="C54" i="8"/>
  <c r="C53" i="8"/>
  <c r="C52" i="8"/>
  <c r="C51" i="8"/>
  <c r="C49" i="8"/>
  <c r="C48" i="8"/>
  <c r="C47" i="8"/>
  <c r="C46" i="8"/>
  <c r="C45" i="8"/>
  <c r="C44" i="8"/>
  <c r="C43" i="8"/>
  <c r="C42" i="8"/>
  <c r="C41" i="8"/>
  <c r="C40" i="8"/>
  <c r="C39" i="8"/>
  <c r="C37" i="8"/>
  <c r="C36" i="8"/>
  <c r="C35" i="8"/>
  <c r="C34" i="8"/>
  <c r="C33" i="8"/>
  <c r="C32" i="8"/>
  <c r="C31" i="8"/>
  <c r="C30" i="8"/>
  <c r="C29" i="8"/>
  <c r="C28" i="8"/>
  <c r="C27" i="8"/>
  <c r="C16" i="8"/>
  <c r="C17" i="8"/>
  <c r="C18" i="8"/>
  <c r="C19" i="8"/>
  <c r="C20" i="8"/>
  <c r="C21" i="8"/>
  <c r="C22" i="8"/>
  <c r="C23" i="8"/>
  <c r="C24" i="8"/>
  <c r="C25" i="8"/>
  <c r="C15" i="8"/>
  <c r="F4" i="8"/>
  <c r="E37" i="23"/>
  <c r="E35" i="23"/>
  <c r="E33" i="23"/>
  <c r="E31" i="23"/>
  <c r="E29" i="23"/>
  <c r="E28" i="23"/>
  <c r="E36" i="23" l="1"/>
  <c r="E34" i="23"/>
  <c r="E32" i="23"/>
  <c r="E30" i="23"/>
  <c r="F21" i="23"/>
  <c r="C76" i="55"/>
  <c r="C66" i="55"/>
  <c r="C56" i="55"/>
  <c r="C46" i="55"/>
  <c r="C36" i="55"/>
  <c r="C26" i="55"/>
  <c r="C16" i="55"/>
  <c r="B86" i="55" l="1"/>
  <c r="B76" i="55"/>
  <c r="B66" i="55"/>
  <c r="B56" i="55"/>
  <c r="B46" i="55"/>
  <c r="B36" i="55"/>
  <c r="B26" i="55"/>
  <c r="B16" i="55"/>
  <c r="B6" i="55"/>
  <c r="F12" i="53" l="1"/>
  <c r="F13" i="53"/>
  <c r="F14" i="53"/>
  <c r="F15" i="53"/>
  <c r="F16" i="53"/>
  <c r="F17" i="53"/>
  <c r="F11" i="53"/>
  <c r="G8" i="54"/>
  <c r="I26" i="17" l="1"/>
  <c r="N26" i="17"/>
  <c r="I22" i="17"/>
  <c r="N9" i="17"/>
  <c r="I9" i="17"/>
  <c r="I10" i="53"/>
  <c r="I11" i="53"/>
  <c r="I38" i="17" l="1"/>
  <c r="I41" i="17" s="1"/>
  <c r="D4" i="5"/>
  <c r="D4" i="37"/>
  <c r="W15" i="8"/>
  <c r="L31" i="51"/>
  <c r="L34" i="51"/>
  <c r="M34" i="51"/>
  <c r="N34" i="51"/>
  <c r="O34" i="51"/>
  <c r="P34" i="51"/>
  <c r="M35" i="51"/>
  <c r="N35" i="51"/>
  <c r="O35" i="51"/>
  <c r="P35" i="51"/>
  <c r="P66" i="51"/>
  <c r="P67" i="51"/>
  <c r="O66" i="51"/>
  <c r="O67" i="51"/>
  <c r="N66" i="51"/>
  <c r="N67" i="51"/>
  <c r="M66" i="51"/>
  <c r="M67" i="51"/>
  <c r="L66" i="51"/>
  <c r="L67" i="51"/>
  <c r="K67" i="51"/>
  <c r="K66" i="51"/>
  <c r="K35" i="51"/>
  <c r="K34" i="51"/>
  <c r="J9" i="17"/>
  <c r="K9" i="17"/>
  <c r="L9" i="17"/>
  <c r="M9" i="17"/>
  <c r="J22" i="17"/>
  <c r="K22" i="17"/>
  <c r="L22" i="17"/>
  <c r="M22" i="17"/>
  <c r="N22" i="17"/>
  <c r="N38" i="17" s="1"/>
  <c r="K26" i="17"/>
  <c r="L26" i="17"/>
  <c r="M26" i="17"/>
  <c r="N41" i="17" l="1"/>
  <c r="N38" i="53"/>
  <c r="K38" i="17"/>
  <c r="J38" i="17"/>
  <c r="M38" i="17"/>
  <c r="L38" i="17"/>
  <c r="H85" i="52"/>
  <c r="H84" i="52"/>
  <c r="H83" i="52"/>
  <c r="H82" i="52"/>
  <c r="H81" i="52"/>
  <c r="H80" i="52"/>
  <c r="H79" i="52"/>
  <c r="H78" i="52"/>
  <c r="H77" i="52"/>
  <c r="H76" i="52"/>
  <c r="H73" i="52"/>
  <c r="H72" i="52"/>
  <c r="H71" i="52"/>
  <c r="H70" i="52"/>
  <c r="H69" i="52"/>
  <c r="H68" i="52"/>
  <c r="H67" i="52"/>
  <c r="H66" i="52"/>
  <c r="H65" i="52"/>
  <c r="H64" i="52"/>
  <c r="H61" i="52"/>
  <c r="H60" i="52"/>
  <c r="H59" i="52"/>
  <c r="H58" i="52"/>
  <c r="H57" i="52"/>
  <c r="H56" i="52"/>
  <c r="H55" i="52"/>
  <c r="H54" i="52"/>
  <c r="H53" i="52"/>
  <c r="H52" i="52"/>
  <c r="H49" i="52"/>
  <c r="H48" i="52"/>
  <c r="H47" i="52"/>
  <c r="H46" i="52"/>
  <c r="H45" i="52"/>
  <c r="H44" i="52"/>
  <c r="H43" i="52"/>
  <c r="H42" i="52"/>
  <c r="H41" i="52"/>
  <c r="H40" i="52"/>
  <c r="H37" i="52"/>
  <c r="H36" i="52"/>
  <c r="H35" i="52"/>
  <c r="H34" i="52"/>
  <c r="H33" i="52"/>
  <c r="H32" i="52"/>
  <c r="H31" i="52"/>
  <c r="H30" i="52"/>
  <c r="H29" i="52"/>
  <c r="H28" i="52"/>
  <c r="H25" i="52"/>
  <c r="H24" i="52"/>
  <c r="H23" i="52"/>
  <c r="H22" i="52"/>
  <c r="H21" i="52"/>
  <c r="H20" i="52"/>
  <c r="H19" i="52"/>
  <c r="H18" i="52"/>
  <c r="H17" i="52"/>
  <c r="H16" i="52"/>
  <c r="G85" i="52"/>
  <c r="F85" i="52"/>
  <c r="G84" i="52"/>
  <c r="F84" i="52"/>
  <c r="G83" i="52"/>
  <c r="F83" i="52"/>
  <c r="G82" i="52"/>
  <c r="F82" i="52"/>
  <c r="G81" i="52"/>
  <c r="F81" i="52"/>
  <c r="G80" i="52"/>
  <c r="F80" i="52"/>
  <c r="G79" i="52"/>
  <c r="F79" i="52"/>
  <c r="G78" i="52"/>
  <c r="F78" i="52"/>
  <c r="G77" i="52"/>
  <c r="F77" i="52"/>
  <c r="G76" i="52"/>
  <c r="F76" i="52"/>
  <c r="G73" i="52"/>
  <c r="F73" i="52"/>
  <c r="G72" i="52"/>
  <c r="F72" i="52"/>
  <c r="G71" i="52"/>
  <c r="F71" i="52"/>
  <c r="G70" i="52"/>
  <c r="F70" i="52"/>
  <c r="G69" i="52"/>
  <c r="F69" i="52"/>
  <c r="G68" i="52"/>
  <c r="F68" i="52"/>
  <c r="G67" i="52"/>
  <c r="F67" i="52"/>
  <c r="G66" i="52"/>
  <c r="F66" i="52"/>
  <c r="G65" i="52"/>
  <c r="F65" i="52"/>
  <c r="G64" i="52"/>
  <c r="F64" i="52"/>
  <c r="G61" i="52"/>
  <c r="F61" i="52"/>
  <c r="G60" i="52"/>
  <c r="F60" i="52"/>
  <c r="G59" i="52"/>
  <c r="F59" i="52"/>
  <c r="G58" i="52"/>
  <c r="F58" i="52"/>
  <c r="G57" i="52"/>
  <c r="F57" i="52"/>
  <c r="G56" i="52"/>
  <c r="F56" i="52"/>
  <c r="G55" i="52"/>
  <c r="F55" i="52"/>
  <c r="G54" i="52"/>
  <c r="F54" i="52"/>
  <c r="G53" i="52"/>
  <c r="F53" i="52"/>
  <c r="G52" i="52"/>
  <c r="F52" i="52"/>
  <c r="G49" i="52"/>
  <c r="F49" i="52"/>
  <c r="G48" i="52"/>
  <c r="F48" i="52"/>
  <c r="G47" i="52"/>
  <c r="F47" i="52"/>
  <c r="G46" i="52"/>
  <c r="F46" i="52"/>
  <c r="G45" i="52"/>
  <c r="F45" i="52"/>
  <c r="G44" i="52"/>
  <c r="F44" i="52"/>
  <c r="G43" i="52"/>
  <c r="F43" i="52"/>
  <c r="G42" i="52"/>
  <c r="F42" i="52"/>
  <c r="G41" i="52"/>
  <c r="F41" i="52"/>
  <c r="G40" i="52"/>
  <c r="F40" i="52"/>
  <c r="G37" i="52"/>
  <c r="F37" i="52"/>
  <c r="G36" i="52"/>
  <c r="F36" i="52"/>
  <c r="G35" i="52"/>
  <c r="F35" i="52"/>
  <c r="G34" i="52"/>
  <c r="F34" i="52"/>
  <c r="G33" i="52"/>
  <c r="F33" i="52"/>
  <c r="G32" i="52"/>
  <c r="F32" i="52"/>
  <c r="G31" i="52"/>
  <c r="F31" i="52"/>
  <c r="G30" i="52"/>
  <c r="F30" i="52"/>
  <c r="G29" i="52"/>
  <c r="F29" i="52"/>
  <c r="G28" i="52"/>
  <c r="F28" i="52"/>
  <c r="G25" i="52"/>
  <c r="F25" i="52"/>
  <c r="G24" i="52"/>
  <c r="F24" i="52"/>
  <c r="G23" i="52"/>
  <c r="F23" i="52"/>
  <c r="G22" i="52"/>
  <c r="F22" i="52"/>
  <c r="G21" i="52"/>
  <c r="F21" i="52"/>
  <c r="G20" i="52"/>
  <c r="F20" i="52"/>
  <c r="G19" i="52"/>
  <c r="F19" i="52"/>
  <c r="G18" i="52"/>
  <c r="F18" i="52"/>
  <c r="G17" i="52"/>
  <c r="F17" i="52"/>
  <c r="G16" i="52"/>
  <c r="F16" i="52"/>
  <c r="L41" i="17" l="1"/>
  <c r="L38" i="53"/>
  <c r="M41" i="17"/>
  <c r="M38" i="53"/>
  <c r="K41" i="17"/>
  <c r="K38" i="53"/>
  <c r="J41" i="17"/>
  <c r="J38" i="53"/>
  <c r="E32" i="56"/>
  <c r="H46" i="51"/>
  <c r="K44" i="23" l="1"/>
  <c r="G37" i="23"/>
  <c r="H37" i="23"/>
  <c r="I37" i="23"/>
  <c r="J37" i="23"/>
  <c r="K37" i="23"/>
  <c r="F37" i="23"/>
  <c r="G35" i="23"/>
  <c r="H35" i="23"/>
  <c r="I35" i="23"/>
  <c r="J35" i="23"/>
  <c r="K35" i="23"/>
  <c r="F35" i="23"/>
  <c r="E33" i="56"/>
  <c r="E34" i="56"/>
  <c r="E35" i="56"/>
  <c r="E36" i="56"/>
  <c r="E37" i="56"/>
  <c r="D35" i="57"/>
  <c r="F36" i="57"/>
  <c r="F37" i="57"/>
  <c r="F38" i="57"/>
  <c r="F39" i="57"/>
  <c r="F40" i="57"/>
  <c r="F35" i="57"/>
  <c r="D36" i="57"/>
  <c r="D37" i="57"/>
  <c r="D38" i="57"/>
  <c r="D39" i="57"/>
  <c r="D40" i="57"/>
  <c r="D11" i="58"/>
  <c r="G4" i="53"/>
  <c r="G4" i="17"/>
  <c r="D7" i="58" l="1"/>
  <c r="A39" i="24"/>
  <c r="K41" i="23"/>
  <c r="J41" i="23"/>
  <c r="I41" i="23"/>
  <c r="H41" i="23"/>
  <c r="G41" i="23"/>
  <c r="F41" i="23"/>
  <c r="K33" i="23"/>
  <c r="J33" i="23"/>
  <c r="I33" i="23"/>
  <c r="H33" i="23"/>
  <c r="G33" i="23"/>
  <c r="F33" i="23"/>
  <c r="K31" i="23"/>
  <c r="J31" i="23"/>
  <c r="I31" i="23"/>
  <c r="H31" i="23"/>
  <c r="G31" i="23"/>
  <c r="F31" i="23"/>
  <c r="K29" i="23"/>
  <c r="J29" i="23"/>
  <c r="I29" i="23"/>
  <c r="H29" i="23"/>
  <c r="G29" i="23"/>
  <c r="F29" i="23"/>
  <c r="K24" i="23"/>
  <c r="J24" i="23"/>
  <c r="I24" i="23"/>
  <c r="H24" i="23"/>
  <c r="G24" i="23"/>
  <c r="F24" i="23"/>
  <c r="K23" i="23"/>
  <c r="J23" i="23"/>
  <c r="I23" i="23"/>
  <c r="H23" i="23"/>
  <c r="G23" i="23"/>
  <c r="F23" i="23"/>
  <c r="K21" i="23"/>
  <c r="J21" i="23"/>
  <c r="I21" i="23"/>
  <c r="H21" i="23"/>
  <c r="G21" i="23"/>
  <c r="K20" i="23"/>
  <c r="J20" i="23"/>
  <c r="I20" i="23"/>
  <c r="H20" i="23"/>
  <c r="G20" i="23"/>
  <c r="F20" i="23"/>
  <c r="K19" i="23"/>
  <c r="J19" i="23"/>
  <c r="I19" i="23"/>
  <c r="H19" i="23"/>
  <c r="G19" i="23"/>
  <c r="F19" i="23"/>
  <c r="K18" i="23"/>
  <c r="J18" i="23"/>
  <c r="I18" i="23"/>
  <c r="H18" i="23"/>
  <c r="G18" i="23"/>
  <c r="F18" i="23"/>
  <c r="K11" i="23"/>
  <c r="J11" i="23"/>
  <c r="I11" i="23"/>
  <c r="H11" i="23"/>
  <c r="G11" i="23"/>
  <c r="F11" i="23"/>
  <c r="K10" i="23"/>
  <c r="J10" i="23"/>
  <c r="I10" i="23"/>
  <c r="H10" i="23"/>
  <c r="G10" i="23"/>
  <c r="F10" i="23"/>
  <c r="B1" i="23"/>
  <c r="F18" i="58"/>
  <c r="E18" i="58"/>
  <c r="D18" i="58"/>
  <c r="F17" i="58"/>
  <c r="E17" i="58"/>
  <c r="D17" i="58"/>
  <c r="F16" i="58"/>
  <c r="E16" i="58"/>
  <c r="D16" i="58"/>
  <c r="F15" i="58"/>
  <c r="E15" i="58"/>
  <c r="D15" i="58"/>
  <c r="F14" i="58"/>
  <c r="E14" i="58"/>
  <c r="D14" i="58"/>
  <c r="F13" i="58"/>
  <c r="E13" i="58"/>
  <c r="D13" i="58"/>
  <c r="F12" i="58"/>
  <c r="E12" i="58"/>
  <c r="D12" i="58"/>
  <c r="F11" i="58"/>
  <c r="E11" i="58"/>
  <c r="F10" i="58"/>
  <c r="E10" i="58"/>
  <c r="D10" i="58"/>
  <c r="F9" i="58"/>
  <c r="E9" i="58"/>
  <c r="D9" i="58"/>
  <c r="F8" i="58"/>
  <c r="E8" i="58"/>
  <c r="D8" i="58"/>
  <c r="F7" i="58"/>
  <c r="E7" i="58"/>
  <c r="D3" i="58"/>
  <c r="D3" i="22"/>
  <c r="B1" i="22"/>
  <c r="E30" i="57"/>
  <c r="D30" i="57"/>
  <c r="E29" i="57"/>
  <c r="D29" i="57"/>
  <c r="E28" i="57"/>
  <c r="D28" i="57"/>
  <c r="E27" i="57"/>
  <c r="D27" i="57"/>
  <c r="E26" i="57"/>
  <c r="D26" i="57"/>
  <c r="E25" i="57"/>
  <c r="D25" i="57"/>
  <c r="F20" i="57"/>
  <c r="E20" i="57"/>
  <c r="D20" i="57"/>
  <c r="F19" i="57"/>
  <c r="E19" i="57"/>
  <c r="D19" i="57"/>
  <c r="F18" i="57"/>
  <c r="E18" i="57"/>
  <c r="D18" i="57"/>
  <c r="F17" i="57"/>
  <c r="E17" i="57"/>
  <c r="D17" i="57"/>
  <c r="F16" i="57"/>
  <c r="E16" i="57"/>
  <c r="D16" i="57"/>
  <c r="F15" i="57"/>
  <c r="E15" i="57"/>
  <c r="D15" i="57"/>
  <c r="F14" i="57"/>
  <c r="E14" i="57"/>
  <c r="D14" i="57"/>
  <c r="F13" i="57"/>
  <c r="E13" i="57"/>
  <c r="D13" i="57"/>
  <c r="F12" i="57"/>
  <c r="E12" i="57"/>
  <c r="D12" i="57"/>
  <c r="F11" i="57"/>
  <c r="E11" i="57"/>
  <c r="D11" i="57"/>
  <c r="F10" i="57"/>
  <c r="E10" i="57"/>
  <c r="D10" i="57"/>
  <c r="F9" i="57"/>
  <c r="E9" i="57"/>
  <c r="D9" i="57"/>
  <c r="D3" i="57"/>
  <c r="D3" i="21"/>
  <c r="B1" i="21"/>
  <c r="J27" i="56"/>
  <c r="I27" i="56"/>
  <c r="H27" i="56"/>
  <c r="G27" i="56"/>
  <c r="F27" i="56"/>
  <c r="E27" i="56"/>
  <c r="J26" i="56"/>
  <c r="I26" i="56"/>
  <c r="H26" i="56"/>
  <c r="G26" i="56"/>
  <c r="F26" i="56"/>
  <c r="E26" i="56"/>
  <c r="J25" i="56"/>
  <c r="I25" i="56"/>
  <c r="H25" i="56"/>
  <c r="G25" i="56"/>
  <c r="F25" i="56"/>
  <c r="E25" i="56"/>
  <c r="J24" i="56"/>
  <c r="I24" i="56"/>
  <c r="H24" i="56"/>
  <c r="G24" i="56"/>
  <c r="F24" i="56"/>
  <c r="E24" i="56"/>
  <c r="J23" i="56"/>
  <c r="I23" i="56"/>
  <c r="H23" i="56"/>
  <c r="G23" i="56"/>
  <c r="F23" i="56"/>
  <c r="E23" i="56"/>
  <c r="J22" i="56"/>
  <c r="I22" i="56"/>
  <c r="H22" i="56"/>
  <c r="G22" i="56"/>
  <c r="F22" i="56"/>
  <c r="E22" i="56"/>
  <c r="J18" i="56"/>
  <c r="I18" i="56"/>
  <c r="H18" i="56"/>
  <c r="G18" i="56"/>
  <c r="F18" i="56"/>
  <c r="E18" i="56"/>
  <c r="J17" i="56"/>
  <c r="I17" i="56"/>
  <c r="H17" i="56"/>
  <c r="G17" i="56"/>
  <c r="F17" i="56"/>
  <c r="E17" i="56"/>
  <c r="J16" i="56"/>
  <c r="I16" i="56"/>
  <c r="H16" i="56"/>
  <c r="G16" i="56"/>
  <c r="F16" i="56"/>
  <c r="E16" i="56"/>
  <c r="J15" i="56"/>
  <c r="I15" i="56"/>
  <c r="H15" i="56"/>
  <c r="G15" i="56"/>
  <c r="F15" i="56"/>
  <c r="E15" i="56"/>
  <c r="J14" i="56"/>
  <c r="I14" i="56"/>
  <c r="H14" i="56"/>
  <c r="G14" i="56"/>
  <c r="F14" i="56"/>
  <c r="E14" i="56"/>
  <c r="J13" i="56"/>
  <c r="I13" i="56"/>
  <c r="H13" i="56"/>
  <c r="G13" i="56"/>
  <c r="F13" i="56"/>
  <c r="E13" i="56"/>
  <c r="J12" i="56"/>
  <c r="I12" i="56"/>
  <c r="H12" i="56"/>
  <c r="G12" i="56"/>
  <c r="F12" i="56"/>
  <c r="E12" i="56"/>
  <c r="J11" i="56"/>
  <c r="I11" i="56"/>
  <c r="H11" i="56"/>
  <c r="G11" i="56"/>
  <c r="F11" i="56"/>
  <c r="E11" i="56"/>
  <c r="J10" i="56"/>
  <c r="I10" i="56"/>
  <c r="H10" i="56"/>
  <c r="G10" i="56"/>
  <c r="F10" i="56"/>
  <c r="E10" i="56"/>
  <c r="J9" i="56"/>
  <c r="I9" i="56"/>
  <c r="H9" i="56"/>
  <c r="G9" i="56"/>
  <c r="F9" i="56"/>
  <c r="E9" i="56"/>
  <c r="E5" i="56"/>
  <c r="J28" i="20"/>
  <c r="J26" i="20"/>
  <c r="I26" i="20"/>
  <c r="H26" i="20"/>
  <c r="G26" i="20"/>
  <c r="F26" i="20"/>
  <c r="E26" i="20"/>
  <c r="J19" i="20"/>
  <c r="I19" i="20"/>
  <c r="I28" i="20" s="1"/>
  <c r="H19" i="20"/>
  <c r="H28" i="20" s="1"/>
  <c r="G19" i="20"/>
  <c r="G28" i="20" s="1"/>
  <c r="F19" i="20"/>
  <c r="F28" i="20" s="1"/>
  <c r="E19" i="20"/>
  <c r="E5" i="20"/>
  <c r="B1" i="20"/>
  <c r="K92" i="55"/>
  <c r="J92" i="55"/>
  <c r="I92" i="55"/>
  <c r="H92" i="55"/>
  <c r="G92" i="55"/>
  <c r="F92" i="55"/>
  <c r="E92" i="55"/>
  <c r="K91" i="55"/>
  <c r="J91" i="55"/>
  <c r="I91" i="55"/>
  <c r="H91" i="55"/>
  <c r="G91" i="55"/>
  <c r="F91" i="55"/>
  <c r="E91" i="55"/>
  <c r="K90" i="55"/>
  <c r="J90" i="55"/>
  <c r="I90" i="55"/>
  <c r="H90" i="55"/>
  <c r="G90" i="55"/>
  <c r="F90" i="55"/>
  <c r="E90" i="55"/>
  <c r="K89" i="55"/>
  <c r="J89" i="55"/>
  <c r="I89" i="55"/>
  <c r="H89" i="55"/>
  <c r="G89" i="55"/>
  <c r="F89" i="55"/>
  <c r="E89" i="55"/>
  <c r="K84" i="55"/>
  <c r="J84" i="55"/>
  <c r="I84" i="55"/>
  <c r="H84" i="55"/>
  <c r="G84" i="55"/>
  <c r="F84" i="55"/>
  <c r="E84" i="55"/>
  <c r="K83" i="55"/>
  <c r="J83" i="55"/>
  <c r="I83" i="55"/>
  <c r="H83" i="55"/>
  <c r="G83" i="55"/>
  <c r="F83" i="55"/>
  <c r="E83" i="55"/>
  <c r="K82" i="55"/>
  <c r="J82" i="55"/>
  <c r="I82" i="55"/>
  <c r="H82" i="55"/>
  <c r="G82" i="55"/>
  <c r="F82" i="55"/>
  <c r="E82" i="55"/>
  <c r="K81" i="55"/>
  <c r="J81" i="55"/>
  <c r="I81" i="55"/>
  <c r="H81" i="55"/>
  <c r="G81" i="55"/>
  <c r="F81" i="55"/>
  <c r="E81" i="55"/>
  <c r="K80" i="55"/>
  <c r="J80" i="55"/>
  <c r="I80" i="55"/>
  <c r="H80" i="55"/>
  <c r="G80" i="55"/>
  <c r="F80" i="55"/>
  <c r="E80" i="55"/>
  <c r="K79" i="55"/>
  <c r="J79" i="55"/>
  <c r="I79" i="55"/>
  <c r="H79" i="55"/>
  <c r="G79" i="55"/>
  <c r="F79" i="55"/>
  <c r="E79" i="55"/>
  <c r="K74" i="55"/>
  <c r="J74" i="55"/>
  <c r="I74" i="55"/>
  <c r="H74" i="55"/>
  <c r="G74" i="55"/>
  <c r="F74" i="55"/>
  <c r="E74" i="55"/>
  <c r="K73" i="55"/>
  <c r="J73" i="55"/>
  <c r="I73" i="55"/>
  <c r="H73" i="55"/>
  <c r="G73" i="55"/>
  <c r="F73" i="55"/>
  <c r="E73" i="55"/>
  <c r="K72" i="55"/>
  <c r="J72" i="55"/>
  <c r="I72" i="55"/>
  <c r="H72" i="55"/>
  <c r="G72" i="55"/>
  <c r="F72" i="55"/>
  <c r="E72" i="55"/>
  <c r="K71" i="55"/>
  <c r="J71" i="55"/>
  <c r="I71" i="55"/>
  <c r="H71" i="55"/>
  <c r="G71" i="55"/>
  <c r="F71" i="55"/>
  <c r="E71" i="55"/>
  <c r="K70" i="55"/>
  <c r="J70" i="55"/>
  <c r="I70" i="55"/>
  <c r="H70" i="55"/>
  <c r="G70" i="55"/>
  <c r="F70" i="55"/>
  <c r="E70" i="55"/>
  <c r="K69" i="55"/>
  <c r="J69" i="55"/>
  <c r="I69" i="55"/>
  <c r="H69" i="55"/>
  <c r="G69" i="55"/>
  <c r="F69" i="55"/>
  <c r="E69" i="55"/>
  <c r="K64" i="55"/>
  <c r="J64" i="55"/>
  <c r="I64" i="55"/>
  <c r="H64" i="55"/>
  <c r="G64" i="55"/>
  <c r="F64" i="55"/>
  <c r="E64" i="55"/>
  <c r="K63" i="55"/>
  <c r="J63" i="55"/>
  <c r="I63" i="55"/>
  <c r="H63" i="55"/>
  <c r="G63" i="55"/>
  <c r="F63" i="55"/>
  <c r="E63" i="55"/>
  <c r="K62" i="55"/>
  <c r="J62" i="55"/>
  <c r="I62" i="55"/>
  <c r="H62" i="55"/>
  <c r="G62" i="55"/>
  <c r="F62" i="55"/>
  <c r="E62" i="55"/>
  <c r="K61" i="55"/>
  <c r="J61" i="55"/>
  <c r="I61" i="55"/>
  <c r="H61" i="55"/>
  <c r="G61" i="55"/>
  <c r="F61" i="55"/>
  <c r="E61" i="55"/>
  <c r="K60" i="55"/>
  <c r="J60" i="55"/>
  <c r="I60" i="55"/>
  <c r="H60" i="55"/>
  <c r="G60" i="55"/>
  <c r="F60" i="55"/>
  <c r="E60" i="55"/>
  <c r="K59" i="55"/>
  <c r="J59" i="55"/>
  <c r="I59" i="55"/>
  <c r="H59" i="55"/>
  <c r="G59" i="55"/>
  <c r="F59" i="55"/>
  <c r="E59" i="55"/>
  <c r="K54" i="55"/>
  <c r="J54" i="55"/>
  <c r="I54" i="55"/>
  <c r="H54" i="55"/>
  <c r="G54" i="55"/>
  <c r="F54" i="55"/>
  <c r="E54" i="55"/>
  <c r="K53" i="55"/>
  <c r="J53" i="55"/>
  <c r="I53" i="55"/>
  <c r="H53" i="55"/>
  <c r="G53" i="55"/>
  <c r="F53" i="55"/>
  <c r="E53" i="55"/>
  <c r="K52" i="55"/>
  <c r="J52" i="55"/>
  <c r="I52" i="55"/>
  <c r="H52" i="55"/>
  <c r="G52" i="55"/>
  <c r="F52" i="55"/>
  <c r="E52" i="55"/>
  <c r="K51" i="55"/>
  <c r="J51" i="55"/>
  <c r="I51" i="55"/>
  <c r="H51" i="55"/>
  <c r="G51" i="55"/>
  <c r="F51" i="55"/>
  <c r="E51" i="55"/>
  <c r="K50" i="55"/>
  <c r="J50" i="55"/>
  <c r="I50" i="55"/>
  <c r="H50" i="55"/>
  <c r="G50" i="55"/>
  <c r="F50" i="55"/>
  <c r="E50" i="55"/>
  <c r="K49" i="55"/>
  <c r="J49" i="55"/>
  <c r="I49" i="55"/>
  <c r="H49" i="55"/>
  <c r="G49" i="55"/>
  <c r="F49" i="55"/>
  <c r="E49" i="55"/>
  <c r="K44" i="55"/>
  <c r="J44" i="55"/>
  <c r="I44" i="55"/>
  <c r="H44" i="55"/>
  <c r="G44" i="55"/>
  <c r="F44" i="55"/>
  <c r="E44" i="55"/>
  <c r="K43" i="55"/>
  <c r="J43" i="55"/>
  <c r="I43" i="55"/>
  <c r="H43" i="55"/>
  <c r="G43" i="55"/>
  <c r="F43" i="55"/>
  <c r="E43" i="55"/>
  <c r="K42" i="55"/>
  <c r="J42" i="55"/>
  <c r="I42" i="55"/>
  <c r="H42" i="55"/>
  <c r="G42" i="55"/>
  <c r="F42" i="55"/>
  <c r="E42" i="55"/>
  <c r="K41" i="55"/>
  <c r="J41" i="55"/>
  <c r="I41" i="55"/>
  <c r="H41" i="55"/>
  <c r="G41" i="55"/>
  <c r="F41" i="55"/>
  <c r="E41" i="55"/>
  <c r="K40" i="55"/>
  <c r="J40" i="55"/>
  <c r="I40" i="55"/>
  <c r="H40" i="55"/>
  <c r="G40" i="55"/>
  <c r="F40" i="55"/>
  <c r="E40" i="55"/>
  <c r="K39" i="55"/>
  <c r="J39" i="55"/>
  <c r="I39" i="55"/>
  <c r="H39" i="55"/>
  <c r="G39" i="55"/>
  <c r="F39" i="55"/>
  <c r="E39" i="55"/>
  <c r="K34" i="55"/>
  <c r="J34" i="55"/>
  <c r="I34" i="55"/>
  <c r="H34" i="55"/>
  <c r="G34" i="55"/>
  <c r="F34" i="55"/>
  <c r="E34" i="55"/>
  <c r="K33" i="55"/>
  <c r="J33" i="55"/>
  <c r="I33" i="55"/>
  <c r="H33" i="55"/>
  <c r="G33" i="55"/>
  <c r="F33" i="55"/>
  <c r="E33" i="55"/>
  <c r="K32" i="55"/>
  <c r="J32" i="55"/>
  <c r="I32" i="55"/>
  <c r="H32" i="55"/>
  <c r="G32" i="55"/>
  <c r="F32" i="55"/>
  <c r="E32" i="55"/>
  <c r="K31" i="55"/>
  <c r="J31" i="55"/>
  <c r="I31" i="55"/>
  <c r="H31" i="55"/>
  <c r="G31" i="55"/>
  <c r="F31" i="55"/>
  <c r="E31" i="55"/>
  <c r="K30" i="55"/>
  <c r="J30" i="55"/>
  <c r="I30" i="55"/>
  <c r="H30" i="55"/>
  <c r="G30" i="55"/>
  <c r="F30" i="55"/>
  <c r="E30" i="55"/>
  <c r="K29" i="55"/>
  <c r="J29" i="55"/>
  <c r="I29" i="55"/>
  <c r="H29" i="55"/>
  <c r="G29" i="55"/>
  <c r="F29" i="55"/>
  <c r="E29" i="55"/>
  <c r="K24" i="55"/>
  <c r="J24" i="55"/>
  <c r="I24" i="55"/>
  <c r="H24" i="55"/>
  <c r="G24" i="55"/>
  <c r="F24" i="55"/>
  <c r="E24" i="55"/>
  <c r="K23" i="55"/>
  <c r="J23" i="55"/>
  <c r="I23" i="55"/>
  <c r="H23" i="55"/>
  <c r="G23" i="55"/>
  <c r="F23" i="55"/>
  <c r="E23" i="55"/>
  <c r="K22" i="55"/>
  <c r="J22" i="55"/>
  <c r="I22" i="55"/>
  <c r="H22" i="55"/>
  <c r="G22" i="55"/>
  <c r="F22" i="55"/>
  <c r="E22" i="55"/>
  <c r="K21" i="55"/>
  <c r="J21" i="55"/>
  <c r="I21" i="55"/>
  <c r="H21" i="55"/>
  <c r="G21" i="55"/>
  <c r="F21" i="55"/>
  <c r="E21" i="55"/>
  <c r="K20" i="55"/>
  <c r="J20" i="55"/>
  <c r="I20" i="55"/>
  <c r="H20" i="55"/>
  <c r="G20" i="55"/>
  <c r="F20" i="55"/>
  <c r="E20" i="55"/>
  <c r="K19" i="55"/>
  <c r="J19" i="55"/>
  <c r="I19" i="55"/>
  <c r="H19" i="55"/>
  <c r="G19" i="55"/>
  <c r="F19" i="55"/>
  <c r="E19" i="55"/>
  <c r="K14" i="55"/>
  <c r="J14" i="55"/>
  <c r="I14" i="55"/>
  <c r="H14" i="55"/>
  <c r="G14" i="55"/>
  <c r="F14" i="55"/>
  <c r="E14" i="55"/>
  <c r="K13" i="55"/>
  <c r="J13" i="55"/>
  <c r="I13" i="55"/>
  <c r="H13" i="55"/>
  <c r="G13" i="55"/>
  <c r="F13" i="55"/>
  <c r="E13" i="55"/>
  <c r="K12" i="55"/>
  <c r="J12" i="55"/>
  <c r="I12" i="55"/>
  <c r="H12" i="55"/>
  <c r="G12" i="55"/>
  <c r="F12" i="55"/>
  <c r="E12" i="55"/>
  <c r="K11" i="55"/>
  <c r="J11" i="55"/>
  <c r="I11" i="55"/>
  <c r="H11" i="55"/>
  <c r="G11" i="55"/>
  <c r="F11" i="55"/>
  <c r="E11" i="55"/>
  <c r="K10" i="55"/>
  <c r="J10" i="55"/>
  <c r="I10" i="55"/>
  <c r="H10" i="55"/>
  <c r="G10" i="55"/>
  <c r="F10" i="55"/>
  <c r="E10" i="55"/>
  <c r="K9" i="55"/>
  <c r="J9" i="55"/>
  <c r="I9" i="55"/>
  <c r="H9" i="55"/>
  <c r="G9" i="55"/>
  <c r="F9" i="55"/>
  <c r="E9" i="55"/>
  <c r="E4" i="55"/>
  <c r="E4" i="19"/>
  <c r="B1" i="19"/>
  <c r="L8" i="54"/>
  <c r="K8" i="54"/>
  <c r="J8" i="54"/>
  <c r="I8" i="54"/>
  <c r="H8" i="54"/>
  <c r="G4" i="54"/>
  <c r="G4" i="28"/>
  <c r="B1" i="28"/>
  <c r="D4" i="18"/>
  <c r="B1" i="18"/>
  <c r="N57" i="53"/>
  <c r="M57" i="53"/>
  <c r="L57" i="53"/>
  <c r="K57" i="53"/>
  <c r="J57" i="53"/>
  <c r="I57" i="53"/>
  <c r="N56" i="53"/>
  <c r="M56" i="53"/>
  <c r="L56" i="53"/>
  <c r="K56" i="53"/>
  <c r="J56" i="53"/>
  <c r="I56" i="53"/>
  <c r="N55" i="53"/>
  <c r="M55" i="53"/>
  <c r="L55" i="53"/>
  <c r="K55" i="53"/>
  <c r="J55" i="53"/>
  <c r="I55" i="53"/>
  <c r="N54" i="53"/>
  <c r="M54" i="53"/>
  <c r="L54" i="53"/>
  <c r="K54" i="53"/>
  <c r="J54" i="53"/>
  <c r="I54" i="53"/>
  <c r="N53" i="53"/>
  <c r="M53" i="53"/>
  <c r="L53" i="53"/>
  <c r="K53" i="53"/>
  <c r="J53" i="53"/>
  <c r="I53" i="53"/>
  <c r="N52" i="53"/>
  <c r="M52" i="53"/>
  <c r="L52" i="53"/>
  <c r="K52" i="53"/>
  <c r="J52" i="53"/>
  <c r="I52" i="53"/>
  <c r="N50" i="53"/>
  <c r="M50" i="53"/>
  <c r="L50" i="53"/>
  <c r="K50" i="53"/>
  <c r="J50" i="53"/>
  <c r="I50" i="53"/>
  <c r="N49" i="53"/>
  <c r="M49" i="53"/>
  <c r="L49" i="53"/>
  <c r="K49" i="53"/>
  <c r="J49" i="53"/>
  <c r="I49" i="53"/>
  <c r="N47" i="53"/>
  <c r="M47" i="53"/>
  <c r="L47" i="53"/>
  <c r="K47" i="53"/>
  <c r="J47" i="53"/>
  <c r="I47" i="53"/>
  <c r="N45" i="53"/>
  <c r="M45" i="53"/>
  <c r="L45" i="53"/>
  <c r="K45" i="53"/>
  <c r="J45" i="53"/>
  <c r="I45" i="53"/>
  <c r="N43" i="53"/>
  <c r="M43" i="53"/>
  <c r="L43" i="53"/>
  <c r="K43" i="53"/>
  <c r="J43" i="53"/>
  <c r="I43" i="53"/>
  <c r="N42" i="53"/>
  <c r="M42" i="53"/>
  <c r="L42" i="53"/>
  <c r="K42" i="53"/>
  <c r="J42" i="53"/>
  <c r="I42" i="53"/>
  <c r="N40" i="53"/>
  <c r="M40" i="53"/>
  <c r="L40" i="53"/>
  <c r="K40" i="53"/>
  <c r="J40" i="53"/>
  <c r="I40" i="53"/>
  <c r="N39" i="53"/>
  <c r="M39" i="53"/>
  <c r="L39" i="53"/>
  <c r="K39" i="53"/>
  <c r="J39" i="53"/>
  <c r="I39" i="53"/>
  <c r="N25" i="53"/>
  <c r="M25" i="53"/>
  <c r="L25" i="53"/>
  <c r="K25" i="53"/>
  <c r="J25" i="53"/>
  <c r="I25" i="53"/>
  <c r="N24" i="53"/>
  <c r="M24" i="53"/>
  <c r="L24" i="53"/>
  <c r="K24" i="53"/>
  <c r="J24" i="53"/>
  <c r="I24" i="53"/>
  <c r="N23" i="53"/>
  <c r="M23" i="53"/>
  <c r="L23" i="53"/>
  <c r="K23" i="53"/>
  <c r="J23" i="53"/>
  <c r="I23" i="53"/>
  <c r="N48" i="17"/>
  <c r="M48" i="17"/>
  <c r="L48" i="17"/>
  <c r="K48" i="17"/>
  <c r="J48" i="17"/>
  <c r="I48" i="17"/>
  <c r="N26" i="53"/>
  <c r="L22" i="53"/>
  <c r="B1" i="17"/>
  <c r="G4" i="42"/>
  <c r="B1" i="42"/>
  <c r="D4" i="49"/>
  <c r="B1" i="49"/>
  <c r="B1" i="48"/>
  <c r="E4" i="9"/>
  <c r="B1" i="9"/>
  <c r="P85" i="52"/>
  <c r="O85" i="52"/>
  <c r="N85" i="52"/>
  <c r="M85" i="52"/>
  <c r="K85" i="52"/>
  <c r="J85" i="52"/>
  <c r="I85" i="52"/>
  <c r="P84" i="52"/>
  <c r="O84" i="52"/>
  <c r="N84" i="52"/>
  <c r="M84" i="52"/>
  <c r="K84" i="52"/>
  <c r="J84" i="52"/>
  <c r="I84" i="52"/>
  <c r="P83" i="52"/>
  <c r="O83" i="52"/>
  <c r="N83" i="52"/>
  <c r="M83" i="52"/>
  <c r="K83" i="52"/>
  <c r="J83" i="52"/>
  <c r="I83" i="52"/>
  <c r="P82" i="52"/>
  <c r="O82" i="52"/>
  <c r="N82" i="52"/>
  <c r="M82" i="52"/>
  <c r="K82" i="52"/>
  <c r="J82" i="52"/>
  <c r="I82" i="52"/>
  <c r="P81" i="52"/>
  <c r="O81" i="52"/>
  <c r="N81" i="52"/>
  <c r="M81" i="52"/>
  <c r="K81" i="52"/>
  <c r="J81" i="52"/>
  <c r="I81" i="52"/>
  <c r="P80" i="52"/>
  <c r="O80" i="52"/>
  <c r="N80" i="52"/>
  <c r="M80" i="52"/>
  <c r="K80" i="52"/>
  <c r="J80" i="52"/>
  <c r="I80" i="52"/>
  <c r="P79" i="52"/>
  <c r="O79" i="52"/>
  <c r="N79" i="52"/>
  <c r="M79" i="52"/>
  <c r="K79" i="52"/>
  <c r="J79" i="52"/>
  <c r="I79" i="52"/>
  <c r="P78" i="52"/>
  <c r="O78" i="52"/>
  <c r="N78" i="52"/>
  <c r="M78" i="52"/>
  <c r="K78" i="52"/>
  <c r="J78" i="52"/>
  <c r="I78" i="52"/>
  <c r="P77" i="52"/>
  <c r="O77" i="52"/>
  <c r="N77" i="52"/>
  <c r="M77" i="52"/>
  <c r="K77" i="52"/>
  <c r="J77" i="52"/>
  <c r="I77" i="52"/>
  <c r="P76" i="52"/>
  <c r="O76" i="52"/>
  <c r="N76" i="52"/>
  <c r="M76" i="52"/>
  <c r="K76" i="52"/>
  <c r="J76" i="52"/>
  <c r="I76" i="52"/>
  <c r="P75" i="52"/>
  <c r="O75" i="52"/>
  <c r="N75" i="52"/>
  <c r="M75" i="52"/>
  <c r="J75" i="52"/>
  <c r="I75" i="52"/>
  <c r="P73" i="52"/>
  <c r="O73" i="52"/>
  <c r="N73" i="52"/>
  <c r="M73" i="52"/>
  <c r="K73" i="52"/>
  <c r="J73" i="52"/>
  <c r="I73" i="52"/>
  <c r="P72" i="52"/>
  <c r="O72" i="52"/>
  <c r="N72" i="52"/>
  <c r="M72" i="52"/>
  <c r="K72" i="52"/>
  <c r="J72" i="52"/>
  <c r="I72" i="52"/>
  <c r="P71" i="52"/>
  <c r="O71" i="52"/>
  <c r="N71" i="52"/>
  <c r="M71" i="52"/>
  <c r="K71" i="52"/>
  <c r="J71" i="52"/>
  <c r="I71" i="52"/>
  <c r="P70" i="52"/>
  <c r="O70" i="52"/>
  <c r="N70" i="52"/>
  <c r="M70" i="52"/>
  <c r="K70" i="52"/>
  <c r="J70" i="52"/>
  <c r="I70" i="52"/>
  <c r="P69" i="52"/>
  <c r="O69" i="52"/>
  <c r="N69" i="52"/>
  <c r="M69" i="52"/>
  <c r="K69" i="52"/>
  <c r="J69" i="52"/>
  <c r="I69" i="52"/>
  <c r="P68" i="52"/>
  <c r="O68" i="52"/>
  <c r="N68" i="52"/>
  <c r="M68" i="52"/>
  <c r="K68" i="52"/>
  <c r="J68" i="52"/>
  <c r="I68" i="52"/>
  <c r="P67" i="52"/>
  <c r="O67" i="52"/>
  <c r="N67" i="52"/>
  <c r="M67" i="52"/>
  <c r="K67" i="52"/>
  <c r="J67" i="52"/>
  <c r="I67" i="52"/>
  <c r="P66" i="52"/>
  <c r="O66" i="52"/>
  <c r="N66" i="52"/>
  <c r="M66" i="52"/>
  <c r="K66" i="52"/>
  <c r="J66" i="52"/>
  <c r="I66" i="52"/>
  <c r="P65" i="52"/>
  <c r="O65" i="52"/>
  <c r="N65" i="52"/>
  <c r="M65" i="52"/>
  <c r="K65" i="52"/>
  <c r="J65" i="52"/>
  <c r="I65" i="52"/>
  <c r="P64" i="52"/>
  <c r="O64" i="52"/>
  <c r="N64" i="52"/>
  <c r="M64" i="52"/>
  <c r="K64" i="52"/>
  <c r="J64" i="52"/>
  <c r="I64" i="52"/>
  <c r="P63" i="52"/>
  <c r="O63" i="52"/>
  <c r="N63" i="52"/>
  <c r="M63" i="52"/>
  <c r="J63" i="52"/>
  <c r="I63" i="52"/>
  <c r="P61" i="52"/>
  <c r="O61" i="52"/>
  <c r="N61" i="52"/>
  <c r="M61" i="52"/>
  <c r="K61" i="52"/>
  <c r="J61" i="52"/>
  <c r="I61" i="52"/>
  <c r="P60" i="52"/>
  <c r="O60" i="52"/>
  <c r="N60" i="52"/>
  <c r="M60" i="52"/>
  <c r="K60" i="52"/>
  <c r="J60" i="52"/>
  <c r="I60" i="52"/>
  <c r="P59" i="52"/>
  <c r="O59" i="52"/>
  <c r="N59" i="52"/>
  <c r="M59" i="52"/>
  <c r="K59" i="52"/>
  <c r="J59" i="52"/>
  <c r="I59" i="52"/>
  <c r="P58" i="52"/>
  <c r="O58" i="52"/>
  <c r="N58" i="52"/>
  <c r="M58" i="52"/>
  <c r="K58" i="52"/>
  <c r="J58" i="52"/>
  <c r="I58" i="52"/>
  <c r="P57" i="52"/>
  <c r="O57" i="52"/>
  <c r="N57" i="52"/>
  <c r="M57" i="52"/>
  <c r="K57" i="52"/>
  <c r="J57" i="52"/>
  <c r="I57" i="52"/>
  <c r="P56" i="52"/>
  <c r="O56" i="52"/>
  <c r="N56" i="52"/>
  <c r="M56" i="52"/>
  <c r="K56" i="52"/>
  <c r="J56" i="52"/>
  <c r="I56" i="52"/>
  <c r="P55" i="52"/>
  <c r="O55" i="52"/>
  <c r="N55" i="52"/>
  <c r="M55" i="52"/>
  <c r="K55" i="52"/>
  <c r="J55" i="52"/>
  <c r="I55" i="52"/>
  <c r="P54" i="52"/>
  <c r="O54" i="52"/>
  <c r="N54" i="52"/>
  <c r="M54" i="52"/>
  <c r="K54" i="52"/>
  <c r="J54" i="52"/>
  <c r="I54" i="52"/>
  <c r="P53" i="52"/>
  <c r="O53" i="52"/>
  <c r="N53" i="52"/>
  <c r="M53" i="52"/>
  <c r="K53" i="52"/>
  <c r="J53" i="52"/>
  <c r="I53" i="52"/>
  <c r="P52" i="52"/>
  <c r="O52" i="52"/>
  <c r="N52" i="52"/>
  <c r="M52" i="52"/>
  <c r="K52" i="52"/>
  <c r="J52" i="52"/>
  <c r="I52" i="52"/>
  <c r="P51" i="52"/>
  <c r="O51" i="52"/>
  <c r="N51" i="52"/>
  <c r="M51" i="52"/>
  <c r="J51" i="52"/>
  <c r="I51" i="52"/>
  <c r="P49" i="52"/>
  <c r="O49" i="52"/>
  <c r="N49" i="52"/>
  <c r="M49" i="52"/>
  <c r="K49" i="52"/>
  <c r="J49" i="52"/>
  <c r="I49" i="52"/>
  <c r="P48" i="52"/>
  <c r="O48" i="52"/>
  <c r="N48" i="52"/>
  <c r="M48" i="52"/>
  <c r="K48" i="52"/>
  <c r="J48" i="52"/>
  <c r="I48" i="52"/>
  <c r="P47" i="52"/>
  <c r="O47" i="52"/>
  <c r="N47" i="52"/>
  <c r="M47" i="52"/>
  <c r="K47" i="52"/>
  <c r="J47" i="52"/>
  <c r="I47" i="52"/>
  <c r="P46" i="52"/>
  <c r="O46" i="52"/>
  <c r="N46" i="52"/>
  <c r="M46" i="52"/>
  <c r="K46" i="52"/>
  <c r="J46" i="52"/>
  <c r="I46" i="52"/>
  <c r="P45" i="52"/>
  <c r="O45" i="52"/>
  <c r="N45" i="52"/>
  <c r="M45" i="52"/>
  <c r="K45" i="52"/>
  <c r="J45" i="52"/>
  <c r="I45" i="52"/>
  <c r="P44" i="52"/>
  <c r="O44" i="52"/>
  <c r="N44" i="52"/>
  <c r="M44" i="52"/>
  <c r="K44" i="52"/>
  <c r="J44" i="52"/>
  <c r="I44" i="52"/>
  <c r="P43" i="52"/>
  <c r="O43" i="52"/>
  <c r="N43" i="52"/>
  <c r="M43" i="52"/>
  <c r="K43" i="52"/>
  <c r="J43" i="52"/>
  <c r="I43" i="52"/>
  <c r="P42" i="52"/>
  <c r="O42" i="52"/>
  <c r="N42" i="52"/>
  <c r="M42" i="52"/>
  <c r="K42" i="52"/>
  <c r="J42" i="52"/>
  <c r="I42" i="52"/>
  <c r="P41" i="52"/>
  <c r="O41" i="52"/>
  <c r="N41" i="52"/>
  <c r="M41" i="52"/>
  <c r="K41" i="52"/>
  <c r="J41" i="52"/>
  <c r="I41" i="52"/>
  <c r="P40" i="52"/>
  <c r="O40" i="52"/>
  <c r="N40" i="52"/>
  <c r="M40" i="52"/>
  <c r="K40" i="52"/>
  <c r="J40" i="52"/>
  <c r="I40" i="52"/>
  <c r="P39" i="52"/>
  <c r="O39" i="52"/>
  <c r="N39" i="52"/>
  <c r="M39" i="52"/>
  <c r="J39" i="52"/>
  <c r="I39" i="52"/>
  <c r="P37" i="52"/>
  <c r="O37" i="52"/>
  <c r="N37" i="52"/>
  <c r="M37" i="52"/>
  <c r="K37" i="52"/>
  <c r="J37" i="52"/>
  <c r="I37" i="52"/>
  <c r="P36" i="52"/>
  <c r="O36" i="52"/>
  <c r="N36" i="52"/>
  <c r="M36" i="52"/>
  <c r="K36" i="52"/>
  <c r="J36" i="52"/>
  <c r="I36" i="52"/>
  <c r="P35" i="52"/>
  <c r="O35" i="52"/>
  <c r="N35" i="52"/>
  <c r="M35" i="52"/>
  <c r="K35" i="52"/>
  <c r="J35" i="52"/>
  <c r="I35" i="52"/>
  <c r="P34" i="52"/>
  <c r="O34" i="52"/>
  <c r="N34" i="52"/>
  <c r="M34" i="52"/>
  <c r="K34" i="52"/>
  <c r="J34" i="52"/>
  <c r="I34" i="52"/>
  <c r="P33" i="52"/>
  <c r="O33" i="52"/>
  <c r="N33" i="52"/>
  <c r="M33" i="52"/>
  <c r="K33" i="52"/>
  <c r="J33" i="52"/>
  <c r="I33" i="52"/>
  <c r="P32" i="52"/>
  <c r="O32" i="52"/>
  <c r="N32" i="52"/>
  <c r="M32" i="52"/>
  <c r="K32" i="52"/>
  <c r="J32" i="52"/>
  <c r="I32" i="52"/>
  <c r="P31" i="52"/>
  <c r="O31" i="52"/>
  <c r="N31" i="52"/>
  <c r="M31" i="52"/>
  <c r="K31" i="52"/>
  <c r="J31" i="52"/>
  <c r="I31" i="52"/>
  <c r="P30" i="52"/>
  <c r="O30" i="52"/>
  <c r="N30" i="52"/>
  <c r="M30" i="52"/>
  <c r="K30" i="52"/>
  <c r="J30" i="52"/>
  <c r="I30" i="52"/>
  <c r="P29" i="52"/>
  <c r="O29" i="52"/>
  <c r="N29" i="52"/>
  <c r="M29" i="52"/>
  <c r="K29" i="52"/>
  <c r="J29" i="52"/>
  <c r="I29" i="52"/>
  <c r="P28" i="52"/>
  <c r="O28" i="52"/>
  <c r="N28" i="52"/>
  <c r="M28" i="52"/>
  <c r="K28" i="52"/>
  <c r="J28" i="52"/>
  <c r="I28" i="52"/>
  <c r="P27" i="52"/>
  <c r="O27" i="52"/>
  <c r="N27" i="52"/>
  <c r="M27" i="52"/>
  <c r="J27" i="52"/>
  <c r="I27" i="52"/>
  <c r="P25" i="52"/>
  <c r="O25" i="52"/>
  <c r="N25" i="52"/>
  <c r="M25" i="52"/>
  <c r="K25" i="52"/>
  <c r="J25" i="52"/>
  <c r="I25" i="52"/>
  <c r="P24" i="52"/>
  <c r="O24" i="52"/>
  <c r="N24" i="52"/>
  <c r="M24" i="52"/>
  <c r="K24" i="52"/>
  <c r="J24" i="52"/>
  <c r="I24" i="52"/>
  <c r="P23" i="52"/>
  <c r="O23" i="52"/>
  <c r="N23" i="52"/>
  <c r="M23" i="52"/>
  <c r="K23" i="52"/>
  <c r="J23" i="52"/>
  <c r="I23" i="52"/>
  <c r="P22" i="52"/>
  <c r="O22" i="52"/>
  <c r="N22" i="52"/>
  <c r="M22" i="52"/>
  <c r="K22" i="52"/>
  <c r="J22" i="52"/>
  <c r="I22" i="52"/>
  <c r="P21" i="52"/>
  <c r="O21" i="52"/>
  <c r="N21" i="52"/>
  <c r="M21" i="52"/>
  <c r="K21" i="52"/>
  <c r="J21" i="52"/>
  <c r="I21" i="52"/>
  <c r="P20" i="52"/>
  <c r="O20" i="52"/>
  <c r="N20" i="52"/>
  <c r="M20" i="52"/>
  <c r="K20" i="52"/>
  <c r="J20" i="52"/>
  <c r="I20" i="52"/>
  <c r="P19" i="52"/>
  <c r="O19" i="52"/>
  <c r="N19" i="52"/>
  <c r="M19" i="52"/>
  <c r="K19" i="52"/>
  <c r="J19" i="52"/>
  <c r="I19" i="52"/>
  <c r="P18" i="52"/>
  <c r="O18" i="52"/>
  <c r="N18" i="52"/>
  <c r="M18" i="52"/>
  <c r="K18" i="52"/>
  <c r="J18" i="52"/>
  <c r="I18" i="52"/>
  <c r="P17" i="52"/>
  <c r="O17" i="52"/>
  <c r="N17" i="52"/>
  <c r="M17" i="52"/>
  <c r="K17" i="52"/>
  <c r="J17" i="52"/>
  <c r="I17" i="52"/>
  <c r="P16" i="52"/>
  <c r="O16" i="52"/>
  <c r="N16" i="52"/>
  <c r="M16" i="52"/>
  <c r="K16" i="52"/>
  <c r="J16" i="52"/>
  <c r="I16" i="52"/>
  <c r="T15" i="52"/>
  <c r="P15" i="52"/>
  <c r="O15" i="52"/>
  <c r="N15" i="52"/>
  <c r="M15" i="52"/>
  <c r="J15" i="52"/>
  <c r="I15" i="52"/>
  <c r="F4" i="52"/>
  <c r="P86" i="8"/>
  <c r="P86" i="52" s="1"/>
  <c r="O86" i="8"/>
  <c r="O86" i="52" s="1"/>
  <c r="N86" i="8"/>
  <c r="N86" i="52" s="1"/>
  <c r="M86" i="8"/>
  <c r="J86" i="8"/>
  <c r="I86" i="8"/>
  <c r="W85" i="8"/>
  <c r="W85" i="52" s="1"/>
  <c r="U85" i="52"/>
  <c r="T85" i="52"/>
  <c r="S85" i="52"/>
  <c r="R85" i="52"/>
  <c r="Q85" i="52"/>
  <c r="L85" i="52"/>
  <c r="W84" i="8"/>
  <c r="W84" i="52" s="1"/>
  <c r="U84" i="52"/>
  <c r="T84" i="52"/>
  <c r="S84" i="52"/>
  <c r="R84" i="52"/>
  <c r="Q84" i="52"/>
  <c r="L84" i="52"/>
  <c r="W83" i="8"/>
  <c r="W83" i="52" s="1"/>
  <c r="U83" i="52"/>
  <c r="T83" i="52"/>
  <c r="S83" i="52"/>
  <c r="R83" i="52"/>
  <c r="Q83" i="52"/>
  <c r="L83" i="52"/>
  <c r="W82" i="8"/>
  <c r="W82" i="52" s="1"/>
  <c r="U82" i="52"/>
  <c r="T82" i="52"/>
  <c r="S82" i="52"/>
  <c r="R82" i="52"/>
  <c r="Q82" i="52"/>
  <c r="L82" i="52"/>
  <c r="W81" i="8"/>
  <c r="W81" i="52" s="1"/>
  <c r="U81" i="52"/>
  <c r="T81" i="52"/>
  <c r="S81" i="52"/>
  <c r="R81" i="52"/>
  <c r="Q81" i="52"/>
  <c r="W80" i="8"/>
  <c r="W80" i="52" s="1"/>
  <c r="U80" i="52"/>
  <c r="T80" i="52"/>
  <c r="S80" i="52"/>
  <c r="R80" i="52"/>
  <c r="Q80" i="52"/>
  <c r="W79" i="8"/>
  <c r="W79" i="52" s="1"/>
  <c r="U79" i="52"/>
  <c r="T79" i="52"/>
  <c r="S79" i="52"/>
  <c r="R79" i="52"/>
  <c r="Q79" i="52"/>
  <c r="L79" i="52"/>
  <c r="W78" i="8"/>
  <c r="W78" i="52" s="1"/>
  <c r="U78" i="52"/>
  <c r="T78" i="52"/>
  <c r="S78" i="52"/>
  <c r="R78" i="52"/>
  <c r="Q78" i="52"/>
  <c r="L78" i="52"/>
  <c r="W77" i="8"/>
  <c r="W77" i="52" s="1"/>
  <c r="U77" i="52"/>
  <c r="T77" i="52"/>
  <c r="S77" i="52"/>
  <c r="R77" i="52"/>
  <c r="Q77" i="52"/>
  <c r="L77" i="52"/>
  <c r="W76" i="8"/>
  <c r="W76" i="52" s="1"/>
  <c r="U76" i="52"/>
  <c r="T76" i="52"/>
  <c r="S76" i="52"/>
  <c r="R76" i="52"/>
  <c r="Q76" i="52"/>
  <c r="W75" i="8"/>
  <c r="W75" i="52" s="1"/>
  <c r="U75" i="52"/>
  <c r="T75" i="52"/>
  <c r="S75" i="52"/>
  <c r="R75" i="52"/>
  <c r="Q75" i="52"/>
  <c r="L75" i="52"/>
  <c r="P74" i="8"/>
  <c r="P74" i="52" s="1"/>
  <c r="O74" i="8"/>
  <c r="O74" i="52" s="1"/>
  <c r="N74" i="8"/>
  <c r="M74" i="8"/>
  <c r="J74" i="8"/>
  <c r="J74" i="52" s="1"/>
  <c r="I74" i="8"/>
  <c r="J13" i="23" s="1"/>
  <c r="W73" i="8"/>
  <c r="W73" i="52" s="1"/>
  <c r="U73" i="52"/>
  <c r="T73" i="52"/>
  <c r="S73" i="52"/>
  <c r="R73" i="52"/>
  <c r="Q73" i="52"/>
  <c r="W72" i="8"/>
  <c r="W72" i="52" s="1"/>
  <c r="U72" i="52"/>
  <c r="T72" i="52"/>
  <c r="S72" i="52"/>
  <c r="R72" i="52"/>
  <c r="Q72" i="52"/>
  <c r="L72" i="52"/>
  <c r="W71" i="8"/>
  <c r="W71" i="52" s="1"/>
  <c r="U71" i="52"/>
  <c r="T71" i="52"/>
  <c r="S71" i="52"/>
  <c r="R71" i="52"/>
  <c r="Q71" i="52"/>
  <c r="L71" i="52"/>
  <c r="W70" i="8"/>
  <c r="W70" i="52" s="1"/>
  <c r="U70" i="52"/>
  <c r="T70" i="52"/>
  <c r="S70" i="52"/>
  <c r="R70" i="52"/>
  <c r="Q70" i="52"/>
  <c r="L70" i="52"/>
  <c r="W69" i="8"/>
  <c r="W69" i="52" s="1"/>
  <c r="U69" i="52"/>
  <c r="T69" i="52"/>
  <c r="S69" i="52"/>
  <c r="R69" i="52"/>
  <c r="Q69" i="52"/>
  <c r="W68" i="8"/>
  <c r="W68" i="52" s="1"/>
  <c r="U68" i="52"/>
  <c r="T68" i="52"/>
  <c r="S68" i="52"/>
  <c r="R68" i="52"/>
  <c r="Q68" i="52"/>
  <c r="L68" i="52"/>
  <c r="W67" i="8"/>
  <c r="W67" i="52" s="1"/>
  <c r="U67" i="52"/>
  <c r="T67" i="52"/>
  <c r="S67" i="52"/>
  <c r="R67" i="52"/>
  <c r="Q67" i="52"/>
  <c r="L67" i="52"/>
  <c r="W66" i="8"/>
  <c r="W66" i="52" s="1"/>
  <c r="U66" i="52"/>
  <c r="T66" i="52"/>
  <c r="S66" i="52"/>
  <c r="R66" i="52"/>
  <c r="Q66" i="52"/>
  <c r="L66" i="52"/>
  <c r="W65" i="8"/>
  <c r="W65" i="52" s="1"/>
  <c r="U65" i="52"/>
  <c r="T65" i="52"/>
  <c r="S65" i="52"/>
  <c r="R65" i="52"/>
  <c r="Q65" i="52"/>
  <c r="L65" i="52"/>
  <c r="W64" i="8"/>
  <c r="W64" i="52" s="1"/>
  <c r="U64" i="52"/>
  <c r="T64" i="52"/>
  <c r="S64" i="52"/>
  <c r="R64" i="52"/>
  <c r="Q64" i="52"/>
  <c r="L64" i="52"/>
  <c r="W63" i="8"/>
  <c r="W63" i="52" s="1"/>
  <c r="U63" i="52"/>
  <c r="T63" i="52"/>
  <c r="S63" i="52"/>
  <c r="R63" i="52"/>
  <c r="Q63" i="52"/>
  <c r="P62" i="8"/>
  <c r="P62" i="52" s="1"/>
  <c r="O62" i="8"/>
  <c r="O62" i="52" s="1"/>
  <c r="N62" i="8"/>
  <c r="N62" i="52" s="1"/>
  <c r="M62" i="8"/>
  <c r="J62" i="8"/>
  <c r="I62" i="8"/>
  <c r="I13" i="23" s="1"/>
  <c r="W61" i="8"/>
  <c r="W61" i="52" s="1"/>
  <c r="U61" i="52"/>
  <c r="T61" i="52"/>
  <c r="S61" i="52"/>
  <c r="R61" i="52"/>
  <c r="Q61" i="52"/>
  <c r="L61" i="52"/>
  <c r="W60" i="8"/>
  <c r="W60" i="52" s="1"/>
  <c r="U60" i="52"/>
  <c r="T60" i="52"/>
  <c r="S60" i="52"/>
  <c r="R60" i="52"/>
  <c r="Q60" i="52"/>
  <c r="L60" i="52"/>
  <c r="W59" i="8"/>
  <c r="W59" i="52" s="1"/>
  <c r="U59" i="52"/>
  <c r="T59" i="52"/>
  <c r="S59" i="52"/>
  <c r="R59" i="52"/>
  <c r="Q59" i="52"/>
  <c r="W58" i="8"/>
  <c r="W58" i="52" s="1"/>
  <c r="U58" i="52"/>
  <c r="T58" i="52"/>
  <c r="S58" i="52"/>
  <c r="R58" i="52"/>
  <c r="Q58" i="52"/>
  <c r="L58" i="52"/>
  <c r="W57" i="8"/>
  <c r="W57" i="52" s="1"/>
  <c r="U57" i="52"/>
  <c r="T57" i="52"/>
  <c r="S57" i="52"/>
  <c r="R57" i="52"/>
  <c r="Q57" i="52"/>
  <c r="L57" i="52"/>
  <c r="W56" i="8"/>
  <c r="W56" i="52" s="1"/>
  <c r="U56" i="52"/>
  <c r="T56" i="52"/>
  <c r="S56" i="52"/>
  <c r="R56" i="52"/>
  <c r="Q56" i="52"/>
  <c r="L56" i="52"/>
  <c r="W55" i="8"/>
  <c r="W55" i="52" s="1"/>
  <c r="U55" i="52"/>
  <c r="T55" i="52"/>
  <c r="S55" i="52"/>
  <c r="R55" i="52"/>
  <c r="Q55" i="52"/>
  <c r="L55" i="52"/>
  <c r="W54" i="8"/>
  <c r="W54" i="52" s="1"/>
  <c r="U54" i="52"/>
  <c r="T54" i="52"/>
  <c r="S54" i="52"/>
  <c r="R54" i="52"/>
  <c r="Q54" i="52"/>
  <c r="W53" i="8"/>
  <c r="W53" i="52" s="1"/>
  <c r="U53" i="52"/>
  <c r="T53" i="52"/>
  <c r="S53" i="52"/>
  <c r="R53" i="52"/>
  <c r="Q53" i="52"/>
  <c r="W52" i="8"/>
  <c r="W52" i="52" s="1"/>
  <c r="U52" i="52"/>
  <c r="T52" i="52"/>
  <c r="S52" i="52"/>
  <c r="R52" i="52"/>
  <c r="Q52" i="52"/>
  <c r="L52" i="52"/>
  <c r="W51" i="8"/>
  <c r="W51" i="52" s="1"/>
  <c r="U51" i="52"/>
  <c r="T51" i="52"/>
  <c r="S51" i="52"/>
  <c r="R51" i="52"/>
  <c r="Q51" i="52"/>
  <c r="L51" i="52"/>
  <c r="P50" i="8"/>
  <c r="P50" i="52" s="1"/>
  <c r="O50" i="8"/>
  <c r="O50" i="52" s="1"/>
  <c r="N50" i="8"/>
  <c r="N50" i="52" s="1"/>
  <c r="M50" i="8"/>
  <c r="M50" i="52" s="1"/>
  <c r="J50" i="8"/>
  <c r="J50" i="52" s="1"/>
  <c r="I50" i="8"/>
  <c r="I50" i="52" s="1"/>
  <c r="W49" i="8"/>
  <c r="W49" i="52" s="1"/>
  <c r="U49" i="52"/>
  <c r="T49" i="52"/>
  <c r="S49" i="52"/>
  <c r="R49" i="52"/>
  <c r="Q49" i="52"/>
  <c r="L49" i="52"/>
  <c r="W48" i="8"/>
  <c r="W48" i="52" s="1"/>
  <c r="U48" i="52"/>
  <c r="T48" i="52"/>
  <c r="S48" i="52"/>
  <c r="R48" i="52"/>
  <c r="Q48" i="52"/>
  <c r="L48" i="52"/>
  <c r="W47" i="8"/>
  <c r="W47" i="52" s="1"/>
  <c r="U47" i="52"/>
  <c r="T47" i="52"/>
  <c r="S47" i="52"/>
  <c r="R47" i="52"/>
  <c r="Q47" i="52"/>
  <c r="W46" i="8"/>
  <c r="W46" i="52" s="1"/>
  <c r="U46" i="52"/>
  <c r="T46" i="52"/>
  <c r="S46" i="52"/>
  <c r="R46" i="52"/>
  <c r="Q46" i="52"/>
  <c r="W45" i="8"/>
  <c r="W45" i="52" s="1"/>
  <c r="U45" i="52"/>
  <c r="T45" i="52"/>
  <c r="S45" i="52"/>
  <c r="R45" i="52"/>
  <c r="Q45" i="52"/>
  <c r="L45" i="52"/>
  <c r="W44" i="8"/>
  <c r="W44" i="52" s="1"/>
  <c r="U44" i="52"/>
  <c r="T44" i="52"/>
  <c r="S44" i="52"/>
  <c r="R44" i="52"/>
  <c r="Q44" i="52"/>
  <c r="W43" i="8"/>
  <c r="W43" i="52" s="1"/>
  <c r="U43" i="52"/>
  <c r="T43" i="52"/>
  <c r="S43" i="52"/>
  <c r="R43" i="52"/>
  <c r="Q43" i="52"/>
  <c r="L43" i="52"/>
  <c r="W42" i="8"/>
  <c r="W42" i="52" s="1"/>
  <c r="U42" i="52"/>
  <c r="T42" i="52"/>
  <c r="S42" i="52"/>
  <c r="R42" i="52"/>
  <c r="Q42" i="52"/>
  <c r="L42" i="52"/>
  <c r="W41" i="8"/>
  <c r="W41" i="52" s="1"/>
  <c r="U41" i="52"/>
  <c r="T41" i="52"/>
  <c r="S41" i="52"/>
  <c r="R41" i="52"/>
  <c r="Q41" i="52"/>
  <c r="L41" i="52"/>
  <c r="W40" i="8"/>
  <c r="W40" i="52" s="1"/>
  <c r="U40" i="52"/>
  <c r="T40" i="52"/>
  <c r="S40" i="52"/>
  <c r="R40" i="52"/>
  <c r="Q40" i="52"/>
  <c r="W39" i="8"/>
  <c r="W39" i="52" s="1"/>
  <c r="U39" i="52"/>
  <c r="T39" i="52"/>
  <c r="S39" i="52"/>
  <c r="R39" i="52"/>
  <c r="Q39" i="52"/>
  <c r="L39" i="52"/>
  <c r="P38" i="8"/>
  <c r="P38" i="52" s="1"/>
  <c r="O38" i="8"/>
  <c r="O38" i="52" s="1"/>
  <c r="N38" i="8"/>
  <c r="N38" i="52" s="1"/>
  <c r="M38" i="8"/>
  <c r="M38" i="52" s="1"/>
  <c r="J38" i="8"/>
  <c r="G15" i="23" s="1"/>
  <c r="I38" i="8"/>
  <c r="W37" i="8"/>
  <c r="W37" i="52" s="1"/>
  <c r="U37" i="52"/>
  <c r="T37" i="52"/>
  <c r="S37" i="52"/>
  <c r="R37" i="52"/>
  <c r="Q37" i="52"/>
  <c r="L37" i="52"/>
  <c r="W36" i="8"/>
  <c r="W36" i="52" s="1"/>
  <c r="T36" i="52"/>
  <c r="S36" i="52"/>
  <c r="R36" i="52"/>
  <c r="Q36" i="52"/>
  <c r="L36" i="52"/>
  <c r="W35" i="8"/>
  <c r="W35" i="52" s="1"/>
  <c r="U35" i="52"/>
  <c r="T35" i="52"/>
  <c r="S35" i="52"/>
  <c r="R35" i="52"/>
  <c r="Q35" i="52"/>
  <c r="W34" i="8"/>
  <c r="W34" i="52" s="1"/>
  <c r="U34" i="52"/>
  <c r="T34" i="52"/>
  <c r="S34" i="52"/>
  <c r="R34" i="52"/>
  <c r="Q34" i="52"/>
  <c r="L34" i="52"/>
  <c r="W33" i="8"/>
  <c r="W33" i="52" s="1"/>
  <c r="U33" i="52"/>
  <c r="T33" i="52"/>
  <c r="S33" i="52"/>
  <c r="R33" i="52"/>
  <c r="Q33" i="52"/>
  <c r="L33" i="52"/>
  <c r="W32" i="8"/>
  <c r="W32" i="52" s="1"/>
  <c r="U32" i="52"/>
  <c r="T32" i="52"/>
  <c r="S32" i="52"/>
  <c r="R32" i="52"/>
  <c r="Q32" i="52"/>
  <c r="L32" i="52"/>
  <c r="W31" i="8"/>
  <c r="W31" i="52" s="1"/>
  <c r="U31" i="52"/>
  <c r="T31" i="52"/>
  <c r="S31" i="52"/>
  <c r="R31" i="52"/>
  <c r="Q31" i="52"/>
  <c r="L31" i="52"/>
  <c r="W30" i="8"/>
  <c r="W30" i="52" s="1"/>
  <c r="U30" i="52"/>
  <c r="T30" i="52"/>
  <c r="S30" i="52"/>
  <c r="R30" i="52"/>
  <c r="Q30" i="52"/>
  <c r="W29" i="8"/>
  <c r="W29" i="52" s="1"/>
  <c r="U29" i="52"/>
  <c r="T29" i="52"/>
  <c r="S29" i="52"/>
  <c r="R29" i="52"/>
  <c r="Q29" i="52"/>
  <c r="W28" i="8"/>
  <c r="W28" i="52" s="1"/>
  <c r="U28" i="52"/>
  <c r="T28" i="52"/>
  <c r="S28" i="52"/>
  <c r="R28" i="52"/>
  <c r="Q28" i="52"/>
  <c r="L28" i="52"/>
  <c r="W27" i="8"/>
  <c r="W27" i="52" s="1"/>
  <c r="U27" i="52"/>
  <c r="T27" i="52"/>
  <c r="S27" i="52"/>
  <c r="R27" i="52"/>
  <c r="Q27" i="52"/>
  <c r="L27" i="52"/>
  <c r="P26" i="8"/>
  <c r="P26" i="52" s="1"/>
  <c r="O26" i="8"/>
  <c r="O26" i="52" s="1"/>
  <c r="N26" i="8"/>
  <c r="N26" i="52" s="1"/>
  <c r="M26" i="8"/>
  <c r="M26" i="52" s="1"/>
  <c r="J26" i="8"/>
  <c r="F15" i="23" s="1"/>
  <c r="I26" i="8"/>
  <c r="W25" i="8"/>
  <c r="W25" i="52" s="1"/>
  <c r="U25" i="52"/>
  <c r="T25" i="52"/>
  <c r="S25" i="52"/>
  <c r="R25" i="52"/>
  <c r="Q25" i="52"/>
  <c r="L25" i="52"/>
  <c r="W24" i="8"/>
  <c r="W24" i="52" s="1"/>
  <c r="U24" i="52"/>
  <c r="T24" i="52"/>
  <c r="S24" i="52"/>
  <c r="R24" i="52"/>
  <c r="Q24" i="52"/>
  <c r="L24" i="52"/>
  <c r="W23" i="8"/>
  <c r="W23" i="52" s="1"/>
  <c r="U23" i="52"/>
  <c r="T23" i="52"/>
  <c r="S23" i="52"/>
  <c r="R23" i="52"/>
  <c r="Q23" i="52"/>
  <c r="L23" i="52"/>
  <c r="W22" i="8"/>
  <c r="W22" i="52" s="1"/>
  <c r="U22" i="52"/>
  <c r="T22" i="52"/>
  <c r="S22" i="52"/>
  <c r="R22" i="52"/>
  <c r="Q22" i="52"/>
  <c r="W21" i="8"/>
  <c r="W21" i="52" s="1"/>
  <c r="U21" i="52"/>
  <c r="T21" i="52"/>
  <c r="S21" i="52"/>
  <c r="R21" i="52"/>
  <c r="Q21" i="52"/>
  <c r="L21" i="52"/>
  <c r="W20" i="8"/>
  <c r="W20" i="52" s="1"/>
  <c r="U20" i="52"/>
  <c r="T20" i="52"/>
  <c r="S20" i="52"/>
  <c r="R20" i="52"/>
  <c r="Q20" i="52"/>
  <c r="L20" i="52"/>
  <c r="W19" i="8"/>
  <c r="W19" i="52" s="1"/>
  <c r="U19" i="52"/>
  <c r="T19" i="52"/>
  <c r="S19" i="52"/>
  <c r="R19" i="52"/>
  <c r="Q19" i="52"/>
  <c r="L19" i="52"/>
  <c r="W18" i="8"/>
  <c r="W18" i="52" s="1"/>
  <c r="U18" i="52"/>
  <c r="T18" i="52"/>
  <c r="S18" i="52"/>
  <c r="R18" i="52"/>
  <c r="Q18" i="52"/>
  <c r="L18" i="52"/>
  <c r="W17" i="8"/>
  <c r="W17" i="52" s="1"/>
  <c r="U17" i="52"/>
  <c r="T17" i="52"/>
  <c r="S17" i="52"/>
  <c r="R17" i="52"/>
  <c r="Q17" i="52"/>
  <c r="W16" i="8"/>
  <c r="W16" i="52" s="1"/>
  <c r="U16" i="52"/>
  <c r="T16" i="52"/>
  <c r="S16" i="52"/>
  <c r="R16" i="52"/>
  <c r="Q16" i="52"/>
  <c r="L16" i="52"/>
  <c r="W15" i="52"/>
  <c r="U15" i="52"/>
  <c r="S15" i="52"/>
  <c r="R15" i="52"/>
  <c r="Q15" i="52"/>
  <c r="P76" i="51"/>
  <c r="O76" i="51"/>
  <c r="N76" i="51"/>
  <c r="M76" i="51"/>
  <c r="L76" i="51"/>
  <c r="K76" i="51"/>
  <c r="P75" i="51"/>
  <c r="O75" i="51"/>
  <c r="N75" i="51"/>
  <c r="M75" i="51"/>
  <c r="L75" i="51"/>
  <c r="K75" i="51"/>
  <c r="P74" i="51"/>
  <c r="O74" i="51"/>
  <c r="N74" i="51"/>
  <c r="M74" i="51"/>
  <c r="L74" i="51"/>
  <c r="K74" i="51"/>
  <c r="P72" i="51"/>
  <c r="O72" i="51"/>
  <c r="N72" i="51"/>
  <c r="M72" i="51"/>
  <c r="L72" i="51"/>
  <c r="K72" i="51"/>
  <c r="P71" i="51"/>
  <c r="O71" i="51"/>
  <c r="N71" i="51"/>
  <c r="M71" i="51"/>
  <c r="L71" i="51"/>
  <c r="K71" i="51"/>
  <c r="P70" i="51"/>
  <c r="O70" i="51"/>
  <c r="N70" i="51"/>
  <c r="M70" i="51"/>
  <c r="L70" i="51"/>
  <c r="K70" i="51"/>
  <c r="P65" i="51"/>
  <c r="O65" i="51"/>
  <c r="N65" i="51"/>
  <c r="M65" i="51"/>
  <c r="L65" i="51"/>
  <c r="K65" i="51"/>
  <c r="P64" i="51"/>
  <c r="O64" i="51"/>
  <c r="N64" i="51"/>
  <c r="M64" i="51"/>
  <c r="L64" i="51"/>
  <c r="K64" i="51"/>
  <c r="P63" i="51"/>
  <c r="O63" i="51"/>
  <c r="N63" i="51"/>
  <c r="M63" i="51"/>
  <c r="L63" i="51"/>
  <c r="K63" i="51"/>
  <c r="P62" i="51"/>
  <c r="O62" i="51"/>
  <c r="N62" i="51"/>
  <c r="M62" i="51"/>
  <c r="L62" i="51"/>
  <c r="K62" i="51"/>
  <c r="P60" i="51"/>
  <c r="O60" i="51"/>
  <c r="N60" i="51"/>
  <c r="M60" i="51"/>
  <c r="L60" i="51"/>
  <c r="K60" i="51"/>
  <c r="P59" i="51"/>
  <c r="O59" i="51"/>
  <c r="N59" i="51"/>
  <c r="M59" i="51"/>
  <c r="L59" i="51"/>
  <c r="K59" i="51"/>
  <c r="P57" i="51"/>
  <c r="O57" i="51"/>
  <c r="N57" i="51"/>
  <c r="M57" i="51"/>
  <c r="L57" i="51"/>
  <c r="K57" i="51"/>
  <c r="P56" i="51"/>
  <c r="O56" i="51"/>
  <c r="N56" i="51"/>
  <c r="M56" i="51"/>
  <c r="L56" i="51"/>
  <c r="K56" i="51"/>
  <c r="P53" i="51"/>
  <c r="O53" i="51"/>
  <c r="N53" i="51"/>
  <c r="M53" i="51"/>
  <c r="L53" i="51"/>
  <c r="K53" i="51"/>
  <c r="P52" i="51"/>
  <c r="O52" i="51"/>
  <c r="N52" i="51"/>
  <c r="M52" i="51"/>
  <c r="L52" i="51"/>
  <c r="K52" i="51"/>
  <c r="P51" i="51"/>
  <c r="O51" i="51"/>
  <c r="N51" i="51"/>
  <c r="M51" i="51"/>
  <c r="L51" i="51"/>
  <c r="K51" i="51"/>
  <c r="P49" i="51"/>
  <c r="O49" i="51"/>
  <c r="N49" i="51"/>
  <c r="M49" i="51"/>
  <c r="L49" i="51"/>
  <c r="K49" i="51"/>
  <c r="P48" i="51"/>
  <c r="O48" i="51"/>
  <c r="N48" i="51"/>
  <c r="M48" i="51"/>
  <c r="L48" i="51"/>
  <c r="K48" i="51"/>
  <c r="P47" i="51"/>
  <c r="O47" i="51"/>
  <c r="N47" i="51"/>
  <c r="M47" i="51"/>
  <c r="L47" i="51"/>
  <c r="K47" i="51"/>
  <c r="P45" i="51"/>
  <c r="O45" i="51"/>
  <c r="N45" i="51"/>
  <c r="M45" i="51"/>
  <c r="L45" i="51"/>
  <c r="K45" i="51"/>
  <c r="P44" i="51"/>
  <c r="O44" i="51"/>
  <c r="N44" i="51"/>
  <c r="M44" i="51"/>
  <c r="L44" i="51"/>
  <c r="K44" i="51"/>
  <c r="P43" i="51"/>
  <c r="O43" i="51"/>
  <c r="N43" i="51"/>
  <c r="M43" i="51"/>
  <c r="L43" i="51"/>
  <c r="K43" i="51"/>
  <c r="P41" i="51"/>
  <c r="O41" i="51"/>
  <c r="N41" i="51"/>
  <c r="M41" i="51"/>
  <c r="L41" i="51"/>
  <c r="K41" i="51"/>
  <c r="P40" i="51"/>
  <c r="O40" i="51"/>
  <c r="N40" i="51"/>
  <c r="M40" i="51"/>
  <c r="L40" i="51"/>
  <c r="K40" i="51"/>
  <c r="P38" i="51"/>
  <c r="O38" i="51"/>
  <c r="N38" i="51"/>
  <c r="M38" i="51"/>
  <c r="L38" i="51"/>
  <c r="K38" i="51"/>
  <c r="P33" i="51"/>
  <c r="O33" i="51"/>
  <c r="N33" i="51"/>
  <c r="M33" i="51"/>
  <c r="L33" i="51"/>
  <c r="K33" i="51"/>
  <c r="P32" i="51"/>
  <c r="O32" i="51"/>
  <c r="N32" i="51"/>
  <c r="M32" i="51"/>
  <c r="L32" i="51"/>
  <c r="K32" i="51"/>
  <c r="P31" i="51"/>
  <c r="O31" i="51"/>
  <c r="N31" i="51"/>
  <c r="M31" i="51"/>
  <c r="K31" i="51"/>
  <c r="P29" i="51"/>
  <c r="O29" i="51"/>
  <c r="N29" i="51"/>
  <c r="M29" i="51"/>
  <c r="L29" i="51"/>
  <c r="K29" i="51"/>
  <c r="P28" i="51"/>
  <c r="O28" i="51"/>
  <c r="N28" i="51"/>
  <c r="M28" i="51"/>
  <c r="L28" i="51"/>
  <c r="K28" i="51"/>
  <c r="P26" i="51"/>
  <c r="O26" i="51"/>
  <c r="N26" i="51"/>
  <c r="M26" i="51"/>
  <c r="L26" i="51"/>
  <c r="K26" i="51"/>
  <c r="P25" i="51"/>
  <c r="O25" i="51"/>
  <c r="N25" i="51"/>
  <c r="M25" i="51"/>
  <c r="L25" i="51"/>
  <c r="K25" i="51"/>
  <c r="P22" i="51"/>
  <c r="O22" i="51"/>
  <c r="N22" i="51"/>
  <c r="M22" i="51"/>
  <c r="L22" i="51"/>
  <c r="K22" i="51"/>
  <c r="P21" i="51"/>
  <c r="O21" i="51"/>
  <c r="N21" i="51"/>
  <c r="M21" i="51"/>
  <c r="L21" i="51"/>
  <c r="K21" i="51"/>
  <c r="P20" i="51"/>
  <c r="O20" i="51"/>
  <c r="N20" i="51"/>
  <c r="M20" i="51"/>
  <c r="L20" i="51"/>
  <c r="K20" i="51"/>
  <c r="P18" i="51"/>
  <c r="O18" i="51"/>
  <c r="N18" i="51"/>
  <c r="M18" i="51"/>
  <c r="L18" i="51"/>
  <c r="K18" i="51"/>
  <c r="P17" i="51"/>
  <c r="O17" i="51"/>
  <c r="N17" i="51"/>
  <c r="M17" i="51"/>
  <c r="L17" i="51"/>
  <c r="K17" i="51"/>
  <c r="P16" i="51"/>
  <c r="O16" i="51"/>
  <c r="N16" i="51"/>
  <c r="M16" i="51"/>
  <c r="L16" i="51"/>
  <c r="K16" i="51"/>
  <c r="P14" i="51"/>
  <c r="O14" i="51"/>
  <c r="N14" i="51"/>
  <c r="M14" i="51"/>
  <c r="L14" i="51"/>
  <c r="K14" i="51"/>
  <c r="P13" i="51"/>
  <c r="O13" i="51"/>
  <c r="N13" i="51"/>
  <c r="M13" i="51"/>
  <c r="L13" i="51"/>
  <c r="K13" i="51"/>
  <c r="P11" i="51"/>
  <c r="O11" i="51"/>
  <c r="N11" i="51"/>
  <c r="M11" i="51"/>
  <c r="L11" i="51"/>
  <c r="K11" i="51"/>
  <c r="P8" i="51"/>
  <c r="O8" i="51"/>
  <c r="N8" i="51"/>
  <c r="M8" i="51"/>
  <c r="L8" i="51"/>
  <c r="K8" i="51"/>
  <c r="P78" i="38"/>
  <c r="O78" i="38"/>
  <c r="N78" i="38"/>
  <c r="M78" i="38"/>
  <c r="L78" i="38"/>
  <c r="K78" i="38"/>
  <c r="K78" i="51" s="1"/>
  <c r="P77" i="38"/>
  <c r="O77" i="38"/>
  <c r="N77" i="38"/>
  <c r="M77" i="38"/>
  <c r="L77" i="38"/>
  <c r="K77" i="51"/>
  <c r="P61" i="38"/>
  <c r="K16" i="23" s="1"/>
  <c r="O61" i="38"/>
  <c r="J16" i="23" s="1"/>
  <c r="N61" i="38"/>
  <c r="N79" i="38" s="1"/>
  <c r="M61" i="38"/>
  <c r="H16" i="23" s="1"/>
  <c r="L61" i="38"/>
  <c r="G16" i="23" s="1"/>
  <c r="K61" i="38"/>
  <c r="K79" i="38" s="1"/>
  <c r="P58" i="38"/>
  <c r="O58" i="38"/>
  <c r="N58" i="38"/>
  <c r="M58" i="38"/>
  <c r="L58" i="38"/>
  <c r="K58" i="38"/>
  <c r="K58" i="51" s="1"/>
  <c r="P55" i="38"/>
  <c r="P54" i="38" s="1"/>
  <c r="O55" i="38"/>
  <c r="N55" i="38"/>
  <c r="M55" i="38"/>
  <c r="L55" i="38"/>
  <c r="K55" i="38"/>
  <c r="P50" i="38"/>
  <c r="O50" i="38"/>
  <c r="N50" i="38"/>
  <c r="M50" i="38"/>
  <c r="L50" i="38"/>
  <c r="K50" i="38"/>
  <c r="P46" i="38"/>
  <c r="O46" i="38"/>
  <c r="N46" i="38"/>
  <c r="M46" i="38"/>
  <c r="L46" i="38"/>
  <c r="K46" i="38"/>
  <c r="K46" i="51" s="1"/>
  <c r="P42" i="38"/>
  <c r="O42" i="38"/>
  <c r="N42" i="38"/>
  <c r="M42" i="38"/>
  <c r="L42" i="38"/>
  <c r="P39" i="38"/>
  <c r="O39" i="38"/>
  <c r="N39" i="38"/>
  <c r="M39" i="38"/>
  <c r="L39" i="38"/>
  <c r="K39" i="38"/>
  <c r="P30" i="38"/>
  <c r="K12" i="23" s="1"/>
  <c r="O30" i="38"/>
  <c r="J12" i="23" s="1"/>
  <c r="N30" i="38"/>
  <c r="M30" i="38"/>
  <c r="H12" i="23" s="1"/>
  <c r="L30" i="38"/>
  <c r="G12" i="23" s="1"/>
  <c r="K30" i="38"/>
  <c r="F12" i="23" s="1"/>
  <c r="P27" i="38"/>
  <c r="O27" i="38"/>
  <c r="N27" i="38"/>
  <c r="M27" i="38"/>
  <c r="L27" i="38"/>
  <c r="K27" i="38"/>
  <c r="K27" i="51" s="1"/>
  <c r="P24" i="38"/>
  <c r="O24" i="38"/>
  <c r="N24" i="38"/>
  <c r="M24" i="38"/>
  <c r="L24" i="38"/>
  <c r="K24" i="38"/>
  <c r="K24" i="51" s="1"/>
  <c r="O23" i="38"/>
  <c r="P19" i="38"/>
  <c r="O19" i="38"/>
  <c r="N19" i="38"/>
  <c r="M19" i="38"/>
  <c r="L19" i="38"/>
  <c r="K19" i="38"/>
  <c r="K19" i="51" s="1"/>
  <c r="P15" i="38"/>
  <c r="O15" i="38"/>
  <c r="N15" i="38"/>
  <c r="M15" i="38"/>
  <c r="L15" i="38"/>
  <c r="K15" i="38"/>
  <c r="K15" i="51" s="1"/>
  <c r="P12" i="38"/>
  <c r="O12" i="38"/>
  <c r="N12" i="38"/>
  <c r="M12" i="38"/>
  <c r="L12" i="38"/>
  <c r="K12" i="38"/>
  <c r="P9" i="38"/>
  <c r="O9" i="38"/>
  <c r="N9" i="38"/>
  <c r="M9" i="38"/>
  <c r="L9" i="38"/>
  <c r="K9" i="38"/>
  <c r="B1" i="38"/>
  <c r="E4" i="6"/>
  <c r="B1" i="6"/>
  <c r="B1" i="5"/>
  <c r="B1" i="37"/>
  <c r="F4" i="3"/>
  <c r="B1" i="3"/>
  <c r="D5" i="31"/>
  <c r="B3" i="31"/>
  <c r="B3" i="41"/>
  <c r="P68" i="38" l="1"/>
  <c r="K68" i="38"/>
  <c r="L68" i="38"/>
  <c r="L26" i="8"/>
  <c r="S26" i="8"/>
  <c r="S26" i="52" s="1"/>
  <c r="T26" i="8"/>
  <c r="T26" i="52" s="1"/>
  <c r="R26" i="8"/>
  <c r="R26" i="52" s="1"/>
  <c r="U26" i="8"/>
  <c r="Q26" i="8"/>
  <c r="Q26" i="52" s="1"/>
  <c r="P23" i="38"/>
  <c r="M79" i="38"/>
  <c r="F16" i="23"/>
  <c r="O79" i="38"/>
  <c r="P68" i="51"/>
  <c r="V29" i="52"/>
  <c r="V35" i="52"/>
  <c r="L86" i="52"/>
  <c r="V54" i="52"/>
  <c r="V73" i="52"/>
  <c r="T38" i="52"/>
  <c r="L38" i="52"/>
  <c r="L73" i="52"/>
  <c r="L15" i="52"/>
  <c r="V15" i="52"/>
  <c r="V36" i="52"/>
  <c r="I74" i="52"/>
  <c r="Q86" i="52"/>
  <c r="V25" i="52"/>
  <c r="V44" i="52"/>
  <c r="L62" i="52"/>
  <c r="Q74" i="52"/>
  <c r="J26" i="52"/>
  <c r="P79" i="38"/>
  <c r="L79" i="38"/>
  <c r="K79" i="51"/>
  <c r="O68" i="38"/>
  <c r="N68" i="38"/>
  <c r="N68" i="51" s="1"/>
  <c r="M54" i="38"/>
  <c r="M23" i="38"/>
  <c r="M22" i="53"/>
  <c r="J22" i="53"/>
  <c r="N22" i="53"/>
  <c r="K22" i="53"/>
  <c r="M48" i="53"/>
  <c r="I22" i="53"/>
  <c r="V24" i="52"/>
  <c r="V31" i="52"/>
  <c r="V37" i="52"/>
  <c r="V47" i="52"/>
  <c r="U74" i="52"/>
  <c r="M74" i="52"/>
  <c r="Q50" i="52"/>
  <c r="L35" i="52"/>
  <c r="R50" i="52"/>
  <c r="V76" i="52"/>
  <c r="R62" i="52"/>
  <c r="I38" i="52"/>
  <c r="V61" i="52"/>
  <c r="V18" i="52"/>
  <c r="V82" i="52"/>
  <c r="V41" i="52"/>
  <c r="V49" i="52"/>
  <c r="V53" i="52"/>
  <c r="V59" i="52"/>
  <c r="S62" i="52"/>
  <c r="L29" i="52"/>
  <c r="J38" i="52"/>
  <c r="L47" i="52"/>
  <c r="V22" i="52"/>
  <c r="Q62" i="52"/>
  <c r="V80" i="52"/>
  <c r="R86" i="52"/>
  <c r="L44" i="52"/>
  <c r="I62" i="52"/>
  <c r="K9" i="51"/>
  <c r="L9" i="51"/>
  <c r="K39" i="51"/>
  <c r="M68" i="38"/>
  <c r="M68" i="51" s="1"/>
  <c r="N23" i="38"/>
  <c r="N36" i="38" s="1"/>
  <c r="M55" i="51"/>
  <c r="O36" i="38"/>
  <c r="L23" i="38"/>
  <c r="L36" i="38" s="1"/>
  <c r="N9" i="51"/>
  <c r="O9" i="51"/>
  <c r="O15" i="51"/>
  <c r="O19" i="51"/>
  <c r="O24" i="51"/>
  <c r="O27" i="51"/>
  <c r="O39" i="51"/>
  <c r="O42" i="51"/>
  <c r="O46" i="51"/>
  <c r="O50" i="51"/>
  <c r="O55" i="51"/>
  <c r="O58" i="51"/>
  <c r="K23" i="38"/>
  <c r="K36" i="38" s="1"/>
  <c r="K36" i="51" s="1"/>
  <c r="P9" i="51"/>
  <c r="P15" i="51"/>
  <c r="P19" i="51"/>
  <c r="P24" i="51"/>
  <c r="P27" i="51"/>
  <c r="L19" i="51"/>
  <c r="L24" i="51"/>
  <c r="L27" i="51"/>
  <c r="L39" i="51"/>
  <c r="L42" i="51"/>
  <c r="L46" i="51"/>
  <c r="L50" i="51"/>
  <c r="O54" i="38"/>
  <c r="L15" i="51"/>
  <c r="M9" i="51"/>
  <c r="M12" i="51"/>
  <c r="M36" i="38"/>
  <c r="M15" i="51"/>
  <c r="M19" i="51"/>
  <c r="M24" i="51"/>
  <c r="M27" i="51"/>
  <c r="P12" i="51"/>
  <c r="P36" i="38"/>
  <c r="N15" i="51"/>
  <c r="N19" i="51"/>
  <c r="N24" i="51"/>
  <c r="N27" i="51"/>
  <c r="N30" i="51"/>
  <c r="N39" i="51"/>
  <c r="N42" i="51"/>
  <c r="N46" i="51"/>
  <c r="N50" i="51"/>
  <c r="M77" i="51"/>
  <c r="M78" i="51"/>
  <c r="L55" i="51"/>
  <c r="L58" i="51"/>
  <c r="N77" i="51"/>
  <c r="N78" i="51"/>
  <c r="L12" i="51"/>
  <c r="K30" i="51"/>
  <c r="O77" i="51"/>
  <c r="O78" i="51"/>
  <c r="N12" i="51"/>
  <c r="M30" i="51"/>
  <c r="M42" i="51"/>
  <c r="M50" i="51"/>
  <c r="L54" i="38"/>
  <c r="N55" i="51"/>
  <c r="N58" i="51"/>
  <c r="N61" i="51"/>
  <c r="P77" i="51"/>
  <c r="P78" i="51"/>
  <c r="O12" i="51"/>
  <c r="O30" i="51"/>
  <c r="M46" i="51"/>
  <c r="O61" i="51"/>
  <c r="I12" i="23"/>
  <c r="H14" i="23"/>
  <c r="K54" i="38"/>
  <c r="M61" i="51"/>
  <c r="N54" i="38"/>
  <c r="P30" i="51"/>
  <c r="P39" i="51"/>
  <c r="P42" i="51"/>
  <c r="P46" i="51"/>
  <c r="P50" i="51"/>
  <c r="P55" i="51"/>
  <c r="P58" i="51"/>
  <c r="P61" i="51"/>
  <c r="I14" i="23"/>
  <c r="I16" i="23"/>
  <c r="M39" i="51"/>
  <c r="M58" i="51"/>
  <c r="K42" i="51"/>
  <c r="K50" i="51"/>
  <c r="K55" i="51"/>
  <c r="J14" i="23"/>
  <c r="K61" i="51"/>
  <c r="L77" i="51"/>
  <c r="L78" i="51"/>
  <c r="K12" i="51"/>
  <c r="L30" i="51"/>
  <c r="L61" i="51"/>
  <c r="K14" i="23"/>
  <c r="L10" i="23"/>
  <c r="F14" i="23"/>
  <c r="G14" i="23"/>
  <c r="L18" i="23"/>
  <c r="L76" i="52"/>
  <c r="V75" i="52"/>
  <c r="M86" i="52"/>
  <c r="U86" i="52"/>
  <c r="V81" i="52"/>
  <c r="L81" i="52"/>
  <c r="S86" i="52"/>
  <c r="L80" i="52"/>
  <c r="K13" i="23"/>
  <c r="V84" i="52"/>
  <c r="V79" i="52"/>
  <c r="V85" i="52"/>
  <c r="T86" i="52"/>
  <c r="I86" i="52"/>
  <c r="K15" i="23"/>
  <c r="W86" i="8"/>
  <c r="W86" i="52" s="1"/>
  <c r="V78" i="52"/>
  <c r="J86" i="52"/>
  <c r="V77" i="52"/>
  <c r="V83" i="52"/>
  <c r="R74" i="52"/>
  <c r="V65" i="52"/>
  <c r="V71" i="52"/>
  <c r="S74" i="52"/>
  <c r="N74" i="52"/>
  <c r="T74" i="52"/>
  <c r="V67" i="52"/>
  <c r="V63" i="52"/>
  <c r="V69" i="52"/>
  <c r="L63" i="52"/>
  <c r="L69" i="52"/>
  <c r="V68" i="52"/>
  <c r="W74" i="8"/>
  <c r="W74" i="52" s="1"/>
  <c r="J15" i="23"/>
  <c r="V66" i="52"/>
  <c r="V72" i="52"/>
  <c r="V64" i="52"/>
  <c r="V70" i="52"/>
  <c r="V55" i="52"/>
  <c r="T62" i="52"/>
  <c r="M62" i="52"/>
  <c r="W62" i="8"/>
  <c r="W62" i="52" s="1"/>
  <c r="V60" i="52"/>
  <c r="L54" i="52"/>
  <c r="J62" i="52"/>
  <c r="I15" i="23"/>
  <c r="V51" i="52"/>
  <c r="V57" i="52"/>
  <c r="V52" i="52"/>
  <c r="V58" i="52"/>
  <c r="L53" i="52"/>
  <c r="L59" i="52"/>
  <c r="U62" i="52"/>
  <c r="V56" i="52"/>
  <c r="T50" i="52"/>
  <c r="U50" i="52"/>
  <c r="V40" i="52"/>
  <c r="V46" i="52"/>
  <c r="H15" i="23"/>
  <c r="S50" i="52"/>
  <c r="L40" i="52"/>
  <c r="L46" i="52"/>
  <c r="H13" i="23"/>
  <c r="V39" i="52"/>
  <c r="V42" i="52"/>
  <c r="V45" i="52"/>
  <c r="V48" i="52"/>
  <c r="V43" i="52"/>
  <c r="W50" i="8"/>
  <c r="W50" i="52" s="1"/>
  <c r="U36" i="52"/>
  <c r="R38" i="52"/>
  <c r="V30" i="52"/>
  <c r="S38" i="52"/>
  <c r="U38" i="52"/>
  <c r="V27" i="52"/>
  <c r="V33" i="52"/>
  <c r="L30" i="52"/>
  <c r="V34" i="52"/>
  <c r="V32" i="52"/>
  <c r="G13" i="23"/>
  <c r="Q38" i="52"/>
  <c r="W38" i="8"/>
  <c r="W38" i="52" s="1"/>
  <c r="V28" i="52"/>
  <c r="V21" i="52"/>
  <c r="V17" i="52"/>
  <c r="V19" i="52"/>
  <c r="V20" i="52"/>
  <c r="L17" i="52"/>
  <c r="L22" i="52"/>
  <c r="V23" i="52"/>
  <c r="U26" i="52"/>
  <c r="W26" i="8"/>
  <c r="W26" i="52" s="1"/>
  <c r="F13" i="23"/>
  <c r="I26" i="52"/>
  <c r="V16" i="52"/>
  <c r="J19" i="56"/>
  <c r="E19" i="56"/>
  <c r="F19" i="56"/>
  <c r="G19" i="56"/>
  <c r="H19" i="56"/>
  <c r="I19" i="56"/>
  <c r="E28" i="20"/>
  <c r="L24" i="23"/>
  <c r="I26" i="53"/>
  <c r="L20" i="23"/>
  <c r="N48" i="53"/>
  <c r="I48" i="53"/>
  <c r="J48" i="53"/>
  <c r="K48" i="53"/>
  <c r="L48" i="53"/>
  <c r="J26" i="53"/>
  <c r="K26" i="53"/>
  <c r="L26" i="53"/>
  <c r="M26" i="53"/>
  <c r="L44" i="23"/>
  <c r="O68" i="51" l="1"/>
  <c r="V26" i="8"/>
  <c r="V26" i="52" s="1"/>
  <c r="L68" i="51"/>
  <c r="L79" i="51"/>
  <c r="M79" i="51"/>
  <c r="L36" i="51"/>
  <c r="O79" i="51"/>
  <c r="N79" i="51"/>
  <c r="P79" i="51"/>
  <c r="K23" i="51"/>
  <c r="K68" i="51"/>
  <c r="L23" i="51"/>
  <c r="N23" i="51"/>
  <c r="O23" i="51"/>
  <c r="M23" i="51"/>
  <c r="P23" i="51"/>
  <c r="L54" i="51"/>
  <c r="N54" i="51"/>
  <c r="K54" i="51"/>
  <c r="P54" i="51"/>
  <c r="M54" i="51"/>
  <c r="O54" i="51"/>
  <c r="V86" i="52"/>
  <c r="L12" i="23"/>
  <c r="L14" i="23"/>
  <c r="L74" i="52"/>
  <c r="V74" i="52"/>
  <c r="V62" i="52"/>
  <c r="V50" i="52"/>
  <c r="L50" i="52"/>
  <c r="V38" i="52"/>
  <c r="L26" i="52"/>
  <c r="J28" i="56"/>
  <c r="I28" i="56"/>
  <c r="H28" i="56"/>
  <c r="G28" i="56"/>
  <c r="F28" i="56"/>
  <c r="E28" i="56"/>
  <c r="M36" i="51" l="1"/>
  <c r="N36" i="51"/>
  <c r="O36" i="51"/>
  <c r="P36" i="51"/>
  <c r="F36" i="23"/>
  <c r="F28" i="23"/>
  <c r="M16" i="53"/>
  <c r="M9" i="53"/>
  <c r="I7" i="53"/>
  <c r="F17" i="23"/>
  <c r="L15" i="53"/>
  <c r="J11" i="53"/>
  <c r="G30" i="23"/>
  <c r="J15" i="53"/>
  <c r="I15" i="53"/>
  <c r="K15" i="53"/>
  <c r="M12" i="53"/>
  <c r="J32" i="23"/>
  <c r="N14" i="53"/>
  <c r="K36" i="23"/>
  <c r="N13" i="53"/>
  <c r="K34" i="23"/>
  <c r="L10" i="53"/>
  <c r="I28" i="23"/>
  <c r="L14" i="53"/>
  <c r="I36" i="23"/>
  <c r="N16" i="53"/>
  <c r="J10" i="53"/>
  <c r="G28" i="23"/>
  <c r="J14" i="53"/>
  <c r="G36" i="23"/>
  <c r="H32" i="23"/>
  <c r="K12" i="53"/>
  <c r="L17" i="53"/>
  <c r="I17" i="53"/>
  <c r="K17" i="53"/>
  <c r="K21" i="53"/>
  <c r="F34" i="23"/>
  <c r="L21" i="53"/>
  <c r="K28" i="23"/>
  <c r="N10" i="53"/>
  <c r="N19" i="53"/>
  <c r="M17" i="53"/>
  <c r="I21" i="53"/>
  <c r="F30" i="23"/>
  <c r="J16" i="53"/>
  <c r="H17" i="23"/>
  <c r="K7" i="53"/>
  <c r="K9" i="53"/>
  <c r="N18" i="53"/>
  <c r="M15" i="53"/>
  <c r="I12" i="53"/>
  <c r="L7" i="53"/>
  <c r="I17" i="23"/>
  <c r="N9" i="53"/>
  <c r="K20" i="53"/>
  <c r="I30" i="23"/>
  <c r="L11" i="53"/>
  <c r="L18" i="53"/>
  <c r="I42" i="23"/>
  <c r="N11" i="53"/>
  <c r="K30" i="23"/>
  <c r="M11" i="53"/>
  <c r="J30" i="23"/>
  <c r="F32" i="23"/>
  <c r="J9" i="53"/>
  <c r="K11" i="53"/>
  <c r="H30" i="23"/>
  <c r="L16" i="53"/>
  <c r="M18" i="53"/>
  <c r="J17" i="23"/>
  <c r="M7" i="53"/>
  <c r="J7" i="53"/>
  <c r="G17" i="23"/>
  <c r="I9" i="53"/>
  <c r="L9" i="53"/>
  <c r="I13" i="53"/>
  <c r="I16" i="53"/>
  <c r="J13" i="53"/>
  <c r="G34" i="23"/>
  <c r="J18" i="53"/>
  <c r="I18" i="53"/>
  <c r="H34" i="23"/>
  <c r="K13" i="53"/>
  <c r="K18" i="53"/>
  <c r="J20" i="53"/>
  <c r="L13" i="53"/>
  <c r="I34" i="23"/>
  <c r="L19" i="53"/>
  <c r="J21" i="53"/>
  <c r="M10" i="53"/>
  <c r="J28" i="23"/>
  <c r="M14" i="53"/>
  <c r="J36" i="23"/>
  <c r="M21" i="53"/>
  <c r="N7" i="53"/>
  <c r="K17" i="23"/>
  <c r="N12" i="53"/>
  <c r="K32" i="23"/>
  <c r="N17" i="53"/>
  <c r="N21" i="53"/>
  <c r="M20" i="53"/>
  <c r="J8" i="17"/>
  <c r="J19" i="53"/>
  <c r="K16" i="53"/>
  <c r="L12" i="53"/>
  <c r="I32" i="23"/>
  <c r="M19" i="53"/>
  <c r="M8" i="17"/>
  <c r="I14" i="53"/>
  <c r="J12" i="53"/>
  <c r="G32" i="23"/>
  <c r="H28" i="23"/>
  <c r="K10" i="53"/>
  <c r="H36" i="23"/>
  <c r="K14" i="53"/>
  <c r="L20" i="53"/>
  <c r="I20" i="53"/>
  <c r="N15" i="53"/>
  <c r="N20" i="53"/>
  <c r="J17" i="53"/>
  <c r="K19" i="53"/>
  <c r="I19" i="53"/>
  <c r="J34" i="23"/>
  <c r="M13" i="53"/>
  <c r="N8" i="17" l="1"/>
  <c r="N44" i="17" s="1"/>
  <c r="N46" i="17" s="1"/>
  <c r="I8" i="17"/>
  <c r="I8" i="53" s="1"/>
  <c r="L30" i="23"/>
  <c r="J44" i="17"/>
  <c r="J46" i="17" s="1"/>
  <c r="J51" i="17" s="1"/>
  <c r="L32" i="23"/>
  <c r="L36" i="23"/>
  <c r="K8" i="17"/>
  <c r="L34" i="23"/>
  <c r="L28" i="23"/>
  <c r="L16" i="23"/>
  <c r="M44" i="17"/>
  <c r="L41" i="53"/>
  <c r="L8" i="17"/>
  <c r="M41" i="53"/>
  <c r="J42" i="23"/>
  <c r="N41" i="53"/>
  <c r="K42" i="23"/>
  <c r="G42" i="23"/>
  <c r="J41" i="53"/>
  <c r="F42" i="23"/>
  <c r="I41" i="53"/>
  <c r="I38" i="53"/>
  <c r="I44" i="17" l="1"/>
  <c r="I46" i="17" s="1"/>
  <c r="I46" i="53" s="1"/>
  <c r="M8" i="53"/>
  <c r="N8" i="53"/>
  <c r="J8" i="53"/>
  <c r="G22" i="23"/>
  <c r="M46" i="17"/>
  <c r="J22" i="23" s="1"/>
  <c r="H42" i="23"/>
  <c r="L41" i="23" s="1"/>
  <c r="K41" i="53"/>
  <c r="K8" i="53"/>
  <c r="K44" i="17"/>
  <c r="L8" i="53"/>
  <c r="L44" i="17"/>
  <c r="N51" i="17"/>
  <c r="K22" i="23"/>
  <c r="N46" i="53" l="1"/>
  <c r="J44" i="53"/>
  <c r="F22" i="23"/>
  <c r="J46" i="53"/>
  <c r="N44" i="53"/>
  <c r="M44" i="53"/>
  <c r="I44" i="53"/>
  <c r="I51" i="17"/>
  <c r="I51" i="53" s="1"/>
  <c r="M51" i="17"/>
  <c r="M46" i="53"/>
  <c r="L44" i="53"/>
  <c r="L46" i="17"/>
  <c r="K44" i="53"/>
  <c r="K46" i="17"/>
  <c r="J51" i="53" l="1"/>
  <c r="N51" i="53"/>
  <c r="M51" i="53"/>
  <c r="L46" i="53"/>
  <c r="L51" i="17"/>
  <c r="L51" i="53" s="1"/>
  <c r="I22" i="23"/>
  <c r="K46" i="53"/>
  <c r="H22" i="23"/>
  <c r="K51" i="17"/>
  <c r="K51" i="53" s="1"/>
  <c r="L22" i="23" l="1"/>
</calcChain>
</file>

<file path=xl/sharedStrings.xml><?xml version="1.0" encoding="utf-8"?>
<sst xmlns="http://schemas.openxmlformats.org/spreadsheetml/2006/main" count="2756" uniqueCount="1036">
  <si>
    <t>非開示版及び開示版の様式（マイクロソフト・エクセル（MS Excel））による作成手順の例</t>
    <phoneticPr fontId="25"/>
  </si>
  <si>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2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</si>
  <si>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52"/>
  </si>
  <si>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</si>
  <si>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5"/>
  </si>
  <si>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2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</si>
  <si>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</si>
  <si>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</si>
  <si>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</si>
  <si>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5"/>
  </si>
  <si>
    <t>（別添）　様式一覧表</t>
    <rPh sb="1" eb="3">
      <t>ベッテン</t>
    </rPh>
    <rPh sb="5" eb="7">
      <t>ヨウシキ</t>
    </rPh>
    <rPh sb="7" eb="9">
      <t>イチラン</t>
    </rPh>
    <rPh sb="9" eb="10">
      <t>ヒョウ</t>
    </rPh>
    <phoneticPr fontId="25"/>
  </si>
  <si>
    <t>企業名</t>
    <rPh sb="0" eb="2">
      <t>キギョウ</t>
    </rPh>
    <rPh sb="2" eb="3">
      <t>メイ</t>
    </rPh>
    <phoneticPr fontId="25"/>
  </si>
  <si>
    <t>【提出にあたっての注意事項】</t>
    <rPh sb="1" eb="3">
      <t>テイシュツ</t>
    </rPh>
    <rPh sb="9" eb="11">
      <t>チュウイ</t>
    </rPh>
    <rPh sb="11" eb="13">
      <t>ジコウ</t>
    </rPh>
    <phoneticPr fontId="52"/>
  </si>
  <si>
    <r>
      <t>　紙媒体の提出に当たっては、</t>
    </r>
    <r>
      <rPr>
        <u/>
        <sz val="11"/>
        <color theme="1"/>
        <rFont val="ＭＳ Ｐゴシック"/>
        <family val="3"/>
        <charset val="128"/>
        <scheme val="minor"/>
      </rPr>
      <t>様式一覧表の後に、回答を記載した各様式を質問項目番号順に並べて提出</t>
    </r>
    <r>
      <rPr>
        <sz val="11"/>
        <color theme="1"/>
        <rFont val="ＭＳ Ｐゴシック"/>
        <family val="3"/>
        <charset val="128"/>
        <scheme val="minor"/>
      </rPr>
      <t>してください。</t>
    </r>
    <phoneticPr fontId="25"/>
  </si>
  <si>
    <t>通番</t>
    <rPh sb="0" eb="2">
      <t>ツウバン</t>
    </rPh>
    <phoneticPr fontId="25"/>
  </si>
  <si>
    <t>様式番号
（質問項目番号）</t>
    <rPh sb="0" eb="2">
      <t>ヨウシキ</t>
    </rPh>
    <rPh sb="2" eb="4">
      <t>バンゴウ</t>
    </rPh>
    <rPh sb="6" eb="8">
      <t>シツモン</t>
    </rPh>
    <rPh sb="8" eb="10">
      <t>コウモク</t>
    </rPh>
    <rPh sb="10" eb="12">
      <t>バンゴウ</t>
    </rPh>
    <phoneticPr fontId="25"/>
  </si>
  <si>
    <t>資料
ページ数</t>
    <rPh sb="0" eb="2">
      <t>シリョウ</t>
    </rPh>
    <rPh sb="6" eb="7">
      <t>スウ</t>
    </rPh>
    <phoneticPr fontId="25"/>
  </si>
  <si>
    <t>提出の有無</t>
    <rPh sb="0" eb="2">
      <t>テイシュツ</t>
    </rPh>
    <rPh sb="3" eb="5">
      <t>ウム</t>
    </rPh>
    <phoneticPr fontId="25"/>
  </si>
  <si>
    <t>（様式の提出が無い場合は、「提出なし」と記載してください。）</t>
    <rPh sb="20" eb="22">
      <t>キサイ</t>
    </rPh>
    <phoneticPr fontId="25"/>
  </si>
  <si>
    <t>様式A-3-2</t>
    <rPh sb="0" eb="2">
      <t>ヨウシキ</t>
    </rPh>
    <phoneticPr fontId="25"/>
  </si>
  <si>
    <t>様式A-6-2</t>
    <rPh sb="0" eb="2">
      <t>ヨウシキ</t>
    </rPh>
    <phoneticPr fontId="52"/>
  </si>
  <si>
    <t>様式A-9-1・A-9-2・A-9-3</t>
    <rPh sb="0" eb="2">
      <t>ヨウシキ</t>
    </rPh>
    <phoneticPr fontId="50"/>
  </si>
  <si>
    <t>様式A-10</t>
    <rPh sb="0" eb="2">
      <t>ヨウシキ</t>
    </rPh>
    <phoneticPr fontId="50"/>
  </si>
  <si>
    <t>様式B-1</t>
    <rPh sb="0" eb="2">
      <t>ヨウシキ</t>
    </rPh>
    <phoneticPr fontId="50"/>
  </si>
  <si>
    <t>様式C-1</t>
    <rPh sb="0" eb="2">
      <t>ヨウシキ</t>
    </rPh>
    <phoneticPr fontId="50"/>
  </si>
  <si>
    <t>様式C-2</t>
    <rPh sb="0" eb="2">
      <t>ヨウシキ</t>
    </rPh>
    <phoneticPr fontId="50"/>
  </si>
  <si>
    <t>様式D-1-2</t>
    <rPh sb="0" eb="2">
      <t>ヨウシキ</t>
    </rPh>
    <phoneticPr fontId="25"/>
  </si>
  <si>
    <t>様式D-1-3</t>
    <rPh sb="0" eb="2">
      <t>ヨウシキ</t>
    </rPh>
    <phoneticPr fontId="25"/>
  </si>
  <si>
    <t>様式D-1-7</t>
    <rPh sb="0" eb="2">
      <t>ヨウシキ</t>
    </rPh>
    <phoneticPr fontId="25"/>
  </si>
  <si>
    <t>様式D-2・D-3</t>
    <rPh sb="0" eb="2">
      <t>ヨウシキ</t>
    </rPh>
    <phoneticPr fontId="25"/>
  </si>
  <si>
    <t>様式E-1</t>
    <rPh sb="0" eb="2">
      <t>ヨウシキ</t>
    </rPh>
    <phoneticPr fontId="25"/>
  </si>
  <si>
    <t>様式F-2-2</t>
    <phoneticPr fontId="25"/>
  </si>
  <si>
    <t>様式F-2-3-1</t>
    <rPh sb="0" eb="2">
      <t>ヨウシキ</t>
    </rPh>
    <phoneticPr fontId="25"/>
  </si>
  <si>
    <t>様式F-2-4</t>
    <rPh sb="0" eb="2">
      <t>ヨウシキ</t>
    </rPh>
    <phoneticPr fontId="25"/>
  </si>
  <si>
    <t>様式F-2-5</t>
    <rPh sb="0" eb="2">
      <t>ヨウシキ</t>
    </rPh>
    <phoneticPr fontId="25"/>
  </si>
  <si>
    <t>様式F-3-2・F-3-4</t>
    <rPh sb="0" eb="2">
      <t>ヨウシキ</t>
    </rPh>
    <phoneticPr fontId="25"/>
  </si>
  <si>
    <t>様式F-4-1・F-4-2・F-4-3</t>
    <rPh sb="0" eb="2">
      <t>ヨウシキ</t>
    </rPh>
    <phoneticPr fontId="25"/>
  </si>
  <si>
    <t>様式F-5</t>
    <rPh sb="0" eb="2">
      <t>ヨウシキ</t>
    </rPh>
    <phoneticPr fontId="25"/>
  </si>
  <si>
    <t>回答整合性チェックシート</t>
    <rPh sb="0" eb="2">
      <t>カイトウ</t>
    </rPh>
    <rPh sb="2" eb="5">
      <t>セイゴウセイ</t>
    </rPh>
    <phoneticPr fontId="25"/>
  </si>
  <si>
    <t>（別添）　添付資料一覧表</t>
    <rPh sb="1" eb="3">
      <t>ベッテン</t>
    </rPh>
    <rPh sb="5" eb="7">
      <t>テンプ</t>
    </rPh>
    <rPh sb="7" eb="9">
      <t>シリョウ</t>
    </rPh>
    <rPh sb="9" eb="11">
      <t>イチラン</t>
    </rPh>
    <rPh sb="11" eb="12">
      <t>ヒョウ</t>
    </rPh>
    <phoneticPr fontId="25"/>
  </si>
  <si>
    <t>【提出に当たっての注意事項】</t>
    <rPh sb="1" eb="3">
      <t>テイシュツ</t>
    </rPh>
    <rPh sb="4" eb="5">
      <t>ア</t>
    </rPh>
    <rPh sb="9" eb="11">
      <t>チュウイ</t>
    </rPh>
    <rPh sb="11" eb="13">
      <t>ジコウ</t>
    </rPh>
    <phoneticPr fontId="25"/>
  </si>
  <si>
    <r>
      <t>１．紙媒体の提出に当たっては、</t>
    </r>
    <r>
      <rPr>
        <u/>
        <sz val="11"/>
        <color rgb="FF000000"/>
        <rFont val="ＭＳ Ｐゴシック"/>
        <family val="3"/>
        <charset val="128"/>
      </rPr>
      <t>添付資料一覧表の後に、添付資料を質問項目番号順に並べて提出</t>
    </r>
    <r>
      <rPr>
        <sz val="11"/>
        <color rgb="FF000000"/>
        <rFont val="ＭＳ Ｐゴシック"/>
        <family val="3"/>
        <charset val="128"/>
      </rPr>
      <t>してください。</t>
    </r>
    <phoneticPr fontId="25"/>
  </si>
  <si>
    <r>
      <t>２．</t>
    </r>
    <r>
      <rPr>
        <u/>
        <sz val="11"/>
        <color rgb="FF000000"/>
        <rFont val="ＭＳ Ｐゴシック"/>
        <family val="3"/>
        <charset val="128"/>
      </rPr>
      <t>下記一覧表に記載のない質問項目番号については添付資料の提出が予定されていません。</t>
    </r>
    <r>
      <rPr>
        <sz val="11"/>
        <color rgb="FF000000"/>
        <rFont val="ＭＳ Ｐゴシック"/>
        <family val="3"/>
        <charset val="128"/>
      </rPr>
      <t>下記一覧表に記載のない質問項目番号について資料を提出することを望む場合には、</t>
    </r>
    <r>
      <rPr>
        <u/>
        <sz val="11"/>
        <color rgb="FF000000"/>
        <rFont val="ＭＳ Ｐゴシック"/>
        <family val="3"/>
        <charset val="128"/>
      </rPr>
      <t>別途、政令第10条第1項の規定に基づく「証拠」として提出</t>
    </r>
    <r>
      <rPr>
        <sz val="11"/>
        <color rgb="FF000000"/>
        <rFont val="ＭＳ Ｐゴシック"/>
        <family val="3"/>
        <charset val="128"/>
      </rPr>
      <t>してください。</t>
    </r>
    <phoneticPr fontId="2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</si>
  <si>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5"/>
  </si>
  <si>
    <t>添付資料番号
（質問項目番号）</t>
    <rPh sb="0" eb="2">
      <t>テンプ</t>
    </rPh>
    <rPh sb="2" eb="4">
      <t>シリョウ</t>
    </rPh>
    <rPh sb="4" eb="6">
      <t>バンゴウ</t>
    </rPh>
    <rPh sb="8" eb="10">
      <t>シツモン</t>
    </rPh>
    <rPh sb="10" eb="12">
      <t>コウモク</t>
    </rPh>
    <rPh sb="12" eb="14">
      <t>バンゴウ</t>
    </rPh>
    <phoneticPr fontId="25"/>
  </si>
  <si>
    <t>添付資料名</t>
    <rPh sb="0" eb="2">
      <t>テンプ</t>
    </rPh>
    <rPh sb="2" eb="4">
      <t>シリョウ</t>
    </rPh>
    <rPh sb="4" eb="5">
      <t>メイ</t>
    </rPh>
    <phoneticPr fontId="25"/>
  </si>
  <si>
    <t>備考</t>
    <rPh sb="0" eb="2">
      <t>ビコウ</t>
    </rPh>
    <phoneticPr fontId="25"/>
  </si>
  <si>
    <r>
      <rPr>
        <u/>
        <sz val="9"/>
        <rFont val="ＭＳ Ｐゴシック"/>
        <family val="3"/>
        <charset val="128"/>
      </rPr>
      <t>（①資料の添付がない場合</t>
    </r>
    <r>
      <rPr>
        <sz val="9"/>
        <rFont val="ＭＳ Ｐゴシック"/>
        <family val="3"/>
        <charset val="128"/>
      </rPr>
      <t>は、「添付なし」</t>
    </r>
    <r>
      <rPr>
        <u/>
        <sz val="9"/>
        <rFont val="ＭＳ Ｐゴシック"/>
        <family val="3"/>
        <charset val="128"/>
      </rPr>
      <t>②申請書とともに提出している場合</t>
    </r>
    <r>
      <rPr>
        <sz val="9"/>
        <rFont val="ＭＳ Ｐゴシック"/>
        <family val="3"/>
        <charset val="128"/>
      </rPr>
      <t>は、「申請書とともに提出」と記載してください。）</t>
    </r>
    <rPh sb="21" eb="24">
      <t>シンセイショ</t>
    </rPh>
    <rPh sb="50" eb="52">
      <t>キサイ</t>
    </rPh>
    <phoneticPr fontId="25"/>
  </si>
  <si>
    <t>A-1</t>
    <phoneticPr fontId="25"/>
  </si>
  <si>
    <t>A-2</t>
    <phoneticPr fontId="25"/>
  </si>
  <si>
    <t>A-3-1</t>
    <phoneticPr fontId="25"/>
  </si>
  <si>
    <t>A-6-5-①</t>
    <phoneticPr fontId="25"/>
  </si>
  <si>
    <t>A-6-5-②</t>
    <phoneticPr fontId="25"/>
  </si>
  <si>
    <t>A-7</t>
    <phoneticPr fontId="25"/>
  </si>
  <si>
    <t>A-8</t>
    <phoneticPr fontId="25"/>
  </si>
  <si>
    <t>A-11-4</t>
    <phoneticPr fontId="25"/>
  </si>
  <si>
    <t>A-12</t>
    <phoneticPr fontId="50"/>
  </si>
  <si>
    <t>B-1-1-1-(1)</t>
    <phoneticPr fontId="50"/>
  </si>
  <si>
    <t>B-1-1-4-(3)</t>
    <phoneticPr fontId="50"/>
  </si>
  <si>
    <t>B-1-2</t>
    <phoneticPr fontId="50"/>
  </si>
  <si>
    <t>B-2-2</t>
    <phoneticPr fontId="25"/>
  </si>
  <si>
    <t>B-3-4</t>
    <phoneticPr fontId="25"/>
  </si>
  <si>
    <t>B-8-2</t>
    <phoneticPr fontId="25"/>
  </si>
  <si>
    <t>C-1-(3)</t>
    <phoneticPr fontId="50"/>
  </si>
  <si>
    <t>C-1-1</t>
    <phoneticPr fontId="50"/>
  </si>
  <si>
    <t>C-2</t>
    <phoneticPr fontId="25"/>
  </si>
  <si>
    <t>C-2-1</t>
    <phoneticPr fontId="25"/>
  </si>
  <si>
    <t>C-3-3</t>
    <phoneticPr fontId="50"/>
  </si>
  <si>
    <t>C-3-5</t>
    <phoneticPr fontId="25"/>
  </si>
  <si>
    <t>C-4-3</t>
    <phoneticPr fontId="50"/>
  </si>
  <si>
    <t>C-4-5</t>
    <phoneticPr fontId="25"/>
  </si>
  <si>
    <t>C-5-2</t>
    <phoneticPr fontId="25"/>
  </si>
  <si>
    <t>C-5-4</t>
    <phoneticPr fontId="25"/>
  </si>
  <si>
    <t>D-1-3</t>
    <phoneticPr fontId="25"/>
  </si>
  <si>
    <t>D-2・D-3</t>
  </si>
  <si>
    <t>D-2-8</t>
  </si>
  <si>
    <t>D-2-9-1</t>
    <phoneticPr fontId="25"/>
  </si>
  <si>
    <t>D-2-9-2</t>
    <phoneticPr fontId="25"/>
  </si>
  <si>
    <t>D-2-12</t>
  </si>
  <si>
    <t>D-2-14</t>
  </si>
  <si>
    <t>D-2-15</t>
  </si>
  <si>
    <t>D-2-16-2(D-2-1-3)</t>
  </si>
  <si>
    <t>D-2-16-2(D-2-1-4)</t>
  </si>
  <si>
    <t>D-2-18-1（D-2-2）</t>
  </si>
  <si>
    <t>D-2-18-2</t>
  </si>
  <si>
    <t>D-2-19-4</t>
  </si>
  <si>
    <t>D-2-19-2(D-2-3-2)</t>
  </si>
  <si>
    <t>D-2-19-3(D-2-3-2)</t>
  </si>
  <si>
    <t>D-2-19-4(D-2-3-2)</t>
  </si>
  <si>
    <t>D-3-1-3</t>
  </si>
  <si>
    <t>D-3-1-7</t>
  </si>
  <si>
    <t>D-3-2-3</t>
  </si>
  <si>
    <t>D-3-2-7</t>
  </si>
  <si>
    <t>D-3-3-6</t>
  </si>
  <si>
    <t>D-3-4-4</t>
  </si>
  <si>
    <t>D-3-4-8</t>
  </si>
  <si>
    <t>D-3-4-14</t>
  </si>
  <si>
    <t>D-3-5-7</t>
  </si>
  <si>
    <t>D-3-6-6</t>
  </si>
  <si>
    <t>D-3-7-7</t>
  </si>
  <si>
    <t>D-3-8-2</t>
  </si>
  <si>
    <t>D-3-8-7</t>
  </si>
  <si>
    <t>D-3-9-7</t>
  </si>
  <si>
    <t>D-3-10-7</t>
  </si>
  <si>
    <t>D-3-11-7</t>
  </si>
  <si>
    <t>D-3-12-6</t>
  </si>
  <si>
    <t>D-3-13-3</t>
  </si>
  <si>
    <t>D-3-13-8</t>
  </si>
  <si>
    <t>D-3-14-7</t>
  </si>
  <si>
    <t>D-3-15-7</t>
  </si>
  <si>
    <t>D-3-16-7</t>
  </si>
  <si>
    <t>D-3-17-7</t>
  </si>
  <si>
    <t>D-3-18-2</t>
  </si>
  <si>
    <t>D-3-18-7</t>
  </si>
  <si>
    <t>D-3-19-7</t>
  </si>
  <si>
    <t>D-3-20-7</t>
  </si>
  <si>
    <t>D-3-21-6</t>
  </si>
  <si>
    <t>D-3-22-6</t>
  </si>
  <si>
    <t>D-3-23-6</t>
  </si>
  <si>
    <t>F-1</t>
    <phoneticPr fontId="25"/>
  </si>
  <si>
    <t>F-2-2-①</t>
    <phoneticPr fontId="25"/>
  </si>
  <si>
    <t>F-2-2-②</t>
    <phoneticPr fontId="25"/>
  </si>
  <si>
    <t>F-2-3-2</t>
    <phoneticPr fontId="25"/>
  </si>
  <si>
    <t>F-2-4</t>
    <phoneticPr fontId="25"/>
  </si>
  <si>
    <t>F-2-6-2</t>
    <phoneticPr fontId="25"/>
  </si>
  <si>
    <t>F-3-2-①</t>
    <phoneticPr fontId="25"/>
  </si>
  <si>
    <t>F-3-2-②</t>
    <phoneticPr fontId="25"/>
  </si>
  <si>
    <t>F-4-1</t>
    <phoneticPr fontId="25"/>
  </si>
  <si>
    <t xml:space="preserve">F-5 </t>
    <phoneticPr fontId="25"/>
  </si>
  <si>
    <t>F-7-2</t>
    <phoneticPr fontId="25"/>
  </si>
  <si>
    <t>F-7-4</t>
    <phoneticPr fontId="25"/>
  </si>
  <si>
    <t>F-8-2</t>
    <phoneticPr fontId="25"/>
  </si>
  <si>
    <t>F-8-4</t>
    <phoneticPr fontId="25"/>
  </si>
  <si>
    <t>F-8-6</t>
    <phoneticPr fontId="25"/>
  </si>
  <si>
    <t>F-8-8</t>
    <phoneticPr fontId="25"/>
  </si>
  <si>
    <t>様式A-3-2　事業系統図</t>
    <rPh sb="0" eb="2">
      <t>ヨウシキ</t>
    </rPh>
    <rPh sb="8" eb="10">
      <t>ジギョウ</t>
    </rPh>
    <rPh sb="10" eb="13">
      <t>ケイトウズ</t>
    </rPh>
    <phoneticPr fontId="25"/>
  </si>
  <si>
    <t>本邦における貴社の本邦産同種の貨物に関する事業について回答してください。</t>
    <phoneticPr fontId="25"/>
  </si>
  <si>
    <t>（記入要領）
本邦産同種の貨物の製造及び販売等に関し、貴社の関連企業の位置づけ等につき、それぞれ対応する関連企業の企業名を下の青色セル内に記載してください。</t>
    <rPh sb="1" eb="3">
      <t>キニュウ</t>
    </rPh>
    <rPh sb="3" eb="5">
      <t>ヨウリョウ</t>
    </rPh>
    <rPh sb="7" eb="9">
      <t>ホンポウ</t>
    </rPh>
    <rPh sb="9" eb="10">
      <t>サ</t>
    </rPh>
    <rPh sb="10" eb="12">
      <t>ドウシュ</t>
    </rPh>
    <rPh sb="13" eb="15">
      <t>カモツ</t>
    </rPh>
    <rPh sb="64" eb="65">
      <t>イロ</t>
    </rPh>
    <phoneticPr fontId="25"/>
  </si>
  <si>
    <t>（注1）</t>
    <rPh sb="1" eb="2">
      <t>チュウ</t>
    </rPh>
    <phoneticPr fontId="25"/>
  </si>
  <si>
    <t>それぞれの項目の記載対象は、貴社の関連企業とし、非関連企業は記載しないでください。</t>
    <rPh sb="14" eb="16">
      <t>キシャ</t>
    </rPh>
    <rPh sb="17" eb="19">
      <t>カンレン</t>
    </rPh>
    <rPh sb="19" eb="21">
      <t>キギョウ</t>
    </rPh>
    <rPh sb="30" eb="32">
      <t>キサイ</t>
    </rPh>
    <phoneticPr fontId="25"/>
  </si>
  <si>
    <t>（注2）</t>
    <rPh sb="1" eb="2">
      <t>チュウ</t>
    </rPh>
    <phoneticPr fontId="25"/>
  </si>
  <si>
    <r>
      <t>貴社の状況に応じて、表を適宜修正してください。</t>
    </r>
    <r>
      <rPr>
        <b/>
        <u/>
        <sz val="11"/>
        <rFont val="ＭＳ Ｐゴシック"/>
        <family val="3"/>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25"/>
  </si>
  <si>
    <t>（注3）</t>
    <rPh sb="1" eb="2">
      <t>チュウ</t>
    </rPh>
    <phoneticPr fontId="25"/>
  </si>
  <si>
    <t>貴社が関連企業から調査対象貨物及び第三国産同種の貨物の輸入又は購入をしていた場合には、輸入又は購入に係る事業についても回答してください。</t>
    <phoneticPr fontId="25"/>
  </si>
  <si>
    <t>原材料</t>
    <rPh sb="0" eb="3">
      <t>ゲンザイリョウ</t>
    </rPh>
    <phoneticPr fontId="25"/>
  </si>
  <si>
    <t>貴社</t>
    <rPh sb="0" eb="1">
      <t>キ</t>
    </rPh>
    <rPh sb="1" eb="2">
      <t>シャ</t>
    </rPh>
    <phoneticPr fontId="25"/>
  </si>
  <si>
    <t>同種の貨物</t>
    <rPh sb="0" eb="2">
      <t>ドウシュ</t>
    </rPh>
    <rPh sb="3" eb="5">
      <t>カモツ</t>
    </rPh>
    <phoneticPr fontId="25"/>
  </si>
  <si>
    <t>二酸化マンガン鉱石</t>
    <rPh sb="0" eb="3">
      <t>ニサンカ</t>
    </rPh>
    <rPh sb="7" eb="9">
      <t>コウセキ</t>
    </rPh>
    <phoneticPr fontId="10"/>
  </si>
  <si>
    <t>産業上の使用者</t>
    <rPh sb="0" eb="2">
      <t>サンギョウ</t>
    </rPh>
    <rPh sb="2" eb="3">
      <t>ジョウ</t>
    </rPh>
    <rPh sb="4" eb="7">
      <t>シヨウシャ</t>
    </rPh>
    <phoneticPr fontId="25"/>
  </si>
  <si>
    <t>C重油</t>
    <rPh sb="1" eb="3">
      <t>ジュウユ</t>
    </rPh>
    <phoneticPr fontId="25"/>
  </si>
  <si>
    <t>販売</t>
    <rPh sb="0" eb="2">
      <t>ハンバイ</t>
    </rPh>
    <phoneticPr fontId="25"/>
  </si>
  <si>
    <t>その他</t>
    <rPh sb="2" eb="3">
      <t>タ</t>
    </rPh>
    <phoneticPr fontId="25"/>
  </si>
  <si>
    <t>（</t>
    <phoneticPr fontId="25"/>
  </si>
  <si>
    <t>）</t>
    <phoneticPr fontId="25"/>
  </si>
  <si>
    <t>商社</t>
    <rPh sb="0" eb="2">
      <t>ショウシャ</t>
    </rPh>
    <phoneticPr fontId="25"/>
  </si>
  <si>
    <t>副産物</t>
    <phoneticPr fontId="25"/>
  </si>
  <si>
    <t>購入又は輸入</t>
    <rPh sb="2" eb="3">
      <t>マタ</t>
    </rPh>
    <phoneticPr fontId="25"/>
  </si>
  <si>
    <t>調査対象貨物</t>
    <rPh sb="0" eb="2">
      <t>チョウサ</t>
    </rPh>
    <rPh sb="2" eb="4">
      <t>タイショウ</t>
    </rPh>
    <rPh sb="4" eb="6">
      <t>カモツ</t>
    </rPh>
    <phoneticPr fontId="25"/>
  </si>
  <si>
    <t>完成品（国外産）</t>
    <rPh sb="0" eb="3">
      <t>カンセイヒン</t>
    </rPh>
    <rPh sb="4" eb="7">
      <t>コクガイサン</t>
    </rPh>
    <rPh sb="6" eb="7">
      <t>サン</t>
    </rPh>
    <phoneticPr fontId="25"/>
  </si>
  <si>
    <r>
      <t>調査対象貨物</t>
    </r>
    <r>
      <rPr>
        <sz val="11"/>
        <rFont val="ＭＳ Ｐゴシック"/>
        <family val="3"/>
        <charset val="128"/>
      </rPr>
      <t>の生産者又は商社</t>
    </r>
    <rPh sb="0" eb="2">
      <t>チョウサ</t>
    </rPh>
    <rPh sb="2" eb="4">
      <t>タイショウ</t>
    </rPh>
    <rPh sb="4" eb="6">
      <t>カモツ</t>
    </rPh>
    <rPh sb="7" eb="10">
      <t>セイサンシャ</t>
    </rPh>
    <rPh sb="10" eb="11">
      <t>マタ</t>
    </rPh>
    <rPh sb="12" eb="14">
      <t>ショウシャ</t>
    </rPh>
    <phoneticPr fontId="25"/>
  </si>
  <si>
    <t>生産</t>
    <rPh sb="0" eb="2">
      <t>セイサン</t>
    </rPh>
    <phoneticPr fontId="25"/>
  </si>
  <si>
    <r>
      <t>第三国産同種の貨物</t>
    </r>
    <r>
      <rPr>
        <sz val="11"/>
        <rFont val="ＭＳ Ｐゴシック"/>
        <family val="3"/>
        <charset val="128"/>
      </rPr>
      <t>の生産者又は商社</t>
    </r>
    <rPh sb="0" eb="1">
      <t>ダイ</t>
    </rPh>
    <rPh sb="1" eb="3">
      <t>サンゴク</t>
    </rPh>
    <rPh sb="3" eb="4">
      <t>サン</t>
    </rPh>
    <rPh sb="4" eb="6">
      <t>ドウシュ</t>
    </rPh>
    <rPh sb="7" eb="9">
      <t>カモツ</t>
    </rPh>
    <rPh sb="10" eb="13">
      <t>セイサンシャ</t>
    </rPh>
    <rPh sb="13" eb="14">
      <t>マタ</t>
    </rPh>
    <rPh sb="15" eb="17">
      <t>ショウシャ</t>
    </rPh>
    <phoneticPr fontId="25"/>
  </si>
  <si>
    <t>委託</t>
    <rPh sb="0" eb="2">
      <t>イタク</t>
    </rPh>
    <phoneticPr fontId="25"/>
  </si>
  <si>
    <t>保管</t>
    <rPh sb="0" eb="2">
      <t>ホカン</t>
    </rPh>
    <phoneticPr fontId="25"/>
  </si>
  <si>
    <t>完成品（本邦産）</t>
    <rPh sb="0" eb="3">
      <t>カンセイヒン</t>
    </rPh>
    <rPh sb="4" eb="6">
      <t>ホンポウ</t>
    </rPh>
    <rPh sb="6" eb="7">
      <t>サン</t>
    </rPh>
    <phoneticPr fontId="25"/>
  </si>
  <si>
    <t>輸送</t>
    <rPh sb="0" eb="2">
      <t>ユソウ</t>
    </rPh>
    <phoneticPr fontId="25"/>
  </si>
  <si>
    <r>
      <t>本邦産同種の貨物</t>
    </r>
    <r>
      <rPr>
        <sz val="11"/>
        <rFont val="ＭＳ Ｐゴシック"/>
        <family val="3"/>
        <charset val="128"/>
      </rPr>
      <t>の生産者又は商社</t>
    </r>
    <rPh sb="0" eb="2">
      <t>ホンポウ</t>
    </rPh>
    <rPh sb="2" eb="3">
      <t>サン</t>
    </rPh>
    <rPh sb="3" eb="5">
      <t>ドウシュ</t>
    </rPh>
    <rPh sb="6" eb="8">
      <t>カモツ</t>
    </rPh>
    <rPh sb="9" eb="12">
      <t>セイサンシャ</t>
    </rPh>
    <rPh sb="12" eb="13">
      <t>マタ</t>
    </rPh>
    <rPh sb="14" eb="16">
      <t>ショウシャ</t>
    </rPh>
    <phoneticPr fontId="25"/>
  </si>
  <si>
    <t>購入</t>
    <rPh sb="0" eb="2">
      <t>コウニュウ</t>
    </rPh>
    <phoneticPr fontId="25"/>
  </si>
  <si>
    <t>（　　　　　　　　　　　　　）</t>
    <phoneticPr fontId="25"/>
  </si>
  <si>
    <r>
      <t>様式A-6-2　貴社生産の同種の貨物の種類</t>
    </r>
    <r>
      <rPr>
        <sz val="11"/>
        <rFont val="ＭＳ Ｐゴシック"/>
        <family val="3"/>
        <charset val="128"/>
      </rPr>
      <t>及び用途</t>
    </r>
    <rPh sb="0" eb="2">
      <t>ヨウシキ</t>
    </rPh>
    <rPh sb="21" eb="22">
      <t>オヨ</t>
    </rPh>
    <rPh sb="23" eb="25">
      <t>ヨウト</t>
    </rPh>
    <phoneticPr fontId="25"/>
  </si>
  <si>
    <t>貴社が生産した本邦産同種の貨物の種類（品種、製品型番及び主な用途《例えば、アルカリ一次電池の製造原料、マンガン一次電池の製造原料、リチウム一次電池の製造原料、リチウムイオン二次電池、フェライト、医薬品、触媒の製造原料》）について、回答してください。
必要に応じ行を追加して記載してください。</t>
    <rPh sb="22" eb="24">
      <t>セイヒン</t>
    </rPh>
    <rPh sb="136" eb="138">
      <t>キサイ</t>
    </rPh>
    <phoneticPr fontId="25"/>
  </si>
  <si>
    <t>No.</t>
    <phoneticPr fontId="25"/>
  </si>
  <si>
    <t>（１）品種（グレード）</t>
    <rPh sb="3" eb="5">
      <t>ヒンシュ</t>
    </rPh>
    <phoneticPr fontId="25"/>
  </si>
  <si>
    <t>（２）品種（形状）</t>
    <rPh sb="3" eb="5">
      <t>ヒンシュ</t>
    </rPh>
    <rPh sb="6" eb="8">
      <t>ケイジョウ</t>
    </rPh>
    <phoneticPr fontId="25"/>
  </si>
  <si>
    <t>（３）製品型番</t>
    <rPh sb="3" eb="5">
      <t>セイヒン</t>
    </rPh>
    <rPh sb="5" eb="7">
      <t>カタバン</t>
    </rPh>
    <phoneticPr fontId="25"/>
  </si>
  <si>
    <t>（４）主な用途</t>
    <rPh sb="3" eb="4">
      <t>オモ</t>
    </rPh>
    <rPh sb="5" eb="7">
      <t>ヨウト</t>
    </rPh>
    <phoneticPr fontId="25"/>
  </si>
  <si>
    <t>A-9　取引状況</t>
    <rPh sb="4" eb="6">
      <t>トリヒキ</t>
    </rPh>
    <rPh sb="6" eb="8">
      <t>ジョウキョウ</t>
    </rPh>
    <phoneticPr fontId="25"/>
  </si>
  <si>
    <t>様式A-9-1　同種の貨物の国内委託生産先</t>
    <rPh sb="0" eb="2">
      <t>ヨウシキ</t>
    </rPh>
    <rPh sb="8" eb="10">
      <t>ドウシュ</t>
    </rPh>
    <rPh sb="11" eb="13">
      <t>カモツ</t>
    </rPh>
    <rPh sb="14" eb="16">
      <t>コクナイ</t>
    </rPh>
    <rPh sb="16" eb="18">
      <t>イタク</t>
    </rPh>
    <rPh sb="18" eb="20">
      <t>セイサン</t>
    </rPh>
    <rPh sb="20" eb="21">
      <t>サキ</t>
    </rPh>
    <phoneticPr fontId="25"/>
  </si>
  <si>
    <t>調査対象期間中に、貴社が国内企業に同種の貨物を委託生産した実績の有無を選択して下さい。また、「有」と回答した場合は、全ての相手先企業について、名称、所在地、関連企業／非関連企業の別、関連企業である場合には貴社との関係（株式関係、役員派遣、業務提携契約の有無等）、委託生産した貨物の品種並びに委託していた経緯及び事情を回答してください。</t>
    <rPh sb="140" eb="142">
      <t>ヒンシュ</t>
    </rPh>
    <phoneticPr fontId="25"/>
  </si>
  <si>
    <t>調査対象期間中の同種の貨物の国内委託生産の有無</t>
    <rPh sb="8" eb="10">
      <t>ドウシュ</t>
    </rPh>
    <rPh sb="11" eb="13">
      <t>カモツ</t>
    </rPh>
    <rPh sb="14" eb="16">
      <t>コクナイ</t>
    </rPh>
    <rPh sb="16" eb="18">
      <t>イタク</t>
    </rPh>
    <rPh sb="18" eb="20">
      <t>セイサン</t>
    </rPh>
    <rPh sb="21" eb="23">
      <t>ウム</t>
    </rPh>
    <phoneticPr fontId="25"/>
  </si>
  <si>
    <t>委託先の名称</t>
    <rPh sb="0" eb="2">
      <t>イタク</t>
    </rPh>
    <rPh sb="2" eb="3">
      <t>サキ</t>
    </rPh>
    <rPh sb="4" eb="6">
      <t>メイショウ</t>
    </rPh>
    <phoneticPr fontId="25"/>
  </si>
  <si>
    <t>所在地</t>
    <rPh sb="0" eb="3">
      <t>ショザイチ</t>
    </rPh>
    <phoneticPr fontId="25"/>
  </si>
  <si>
    <t>関連企業／
非関連企業</t>
    <rPh sb="0" eb="2">
      <t>カンレン</t>
    </rPh>
    <rPh sb="2" eb="4">
      <t>キギョウ</t>
    </rPh>
    <rPh sb="6" eb="7">
      <t>ヒ</t>
    </rPh>
    <rPh sb="7" eb="9">
      <t>カンレン</t>
    </rPh>
    <rPh sb="9" eb="11">
      <t>キギョウ</t>
    </rPh>
    <phoneticPr fontId="25"/>
  </si>
  <si>
    <t>（関連企業の場合）貴社との関係</t>
    <rPh sb="9" eb="11">
      <t>キシャ</t>
    </rPh>
    <rPh sb="13" eb="15">
      <t>カンケイ</t>
    </rPh>
    <phoneticPr fontId="25"/>
  </si>
  <si>
    <t>委託生産した貨物の品種（グレード）</t>
    <rPh sb="0" eb="2">
      <t>イタク</t>
    </rPh>
    <rPh sb="2" eb="4">
      <t>セイサン</t>
    </rPh>
    <rPh sb="6" eb="8">
      <t>カモツ</t>
    </rPh>
    <rPh sb="9" eb="11">
      <t>ヒンシュ</t>
    </rPh>
    <rPh sb="10" eb="11">
      <t>セイヒン</t>
    </rPh>
    <phoneticPr fontId="25"/>
  </si>
  <si>
    <t>委託生産した貨物の品種
（形状）</t>
    <rPh sb="0" eb="2">
      <t>イタク</t>
    </rPh>
    <rPh sb="2" eb="4">
      <t>セイサン</t>
    </rPh>
    <rPh sb="6" eb="8">
      <t>カモツ</t>
    </rPh>
    <rPh sb="9" eb="11">
      <t>ヒンシュ</t>
    </rPh>
    <rPh sb="13" eb="15">
      <t>ケイジョウ</t>
    </rPh>
    <phoneticPr fontId="25"/>
  </si>
  <si>
    <t>同種の貨物の委託生産の経緯及び事情</t>
    <rPh sb="0" eb="2">
      <t>ドウシュ</t>
    </rPh>
    <rPh sb="3" eb="5">
      <t>カモツ</t>
    </rPh>
    <rPh sb="6" eb="8">
      <t>イタク</t>
    </rPh>
    <rPh sb="8" eb="10">
      <t>セイサン</t>
    </rPh>
    <rPh sb="11" eb="13">
      <t>ケイイ</t>
    </rPh>
    <rPh sb="13" eb="14">
      <t>オヨ</t>
    </rPh>
    <rPh sb="15" eb="17">
      <t>ジジョウ</t>
    </rPh>
    <phoneticPr fontId="25"/>
  </si>
  <si>
    <t>株式所有／役員派遣／
業務提携契約／その他</t>
    <rPh sb="13" eb="15">
      <t>テイケイ</t>
    </rPh>
    <rPh sb="20" eb="21">
      <t>タ</t>
    </rPh>
    <phoneticPr fontId="25"/>
  </si>
  <si>
    <t>その他の場合の内容</t>
    <rPh sb="2" eb="3">
      <t>タ</t>
    </rPh>
    <rPh sb="4" eb="6">
      <t>バアイ</t>
    </rPh>
    <rPh sb="7" eb="9">
      <t>ナイヨウ</t>
    </rPh>
    <phoneticPr fontId="25"/>
  </si>
  <si>
    <t>様式A-9-2　調査対象貨物及び同種の貨物の輸入先</t>
    <rPh sb="22" eb="23">
      <t>ユ</t>
    </rPh>
    <phoneticPr fontId="25"/>
  </si>
  <si>
    <t>①調査対象期間中及び②課税期間の延長申請日の直近6か月（令和4年（2022）年7月23日～令和5年(2023)年1月22日）に、貴社が調査対象貨物又は第三国産同種の貨物を輸入した実績の有無を選択して下さい。
また、①調査対象期間中に「有」と回答した場合は、全ての相手先企業について、名称、国名、関連企業／非関連企業の別、関連企業である場合には貴社との関係（株式関係、役員派遣、業務提携契約の有無等）、輸入した貨物の輸入先国、輸入した貨物の品種並びに輸入していた経緯及び事情を、以下に回答してください。</t>
    <rPh sb="13" eb="15">
      <t>キカン</t>
    </rPh>
    <rPh sb="16" eb="18">
      <t>エンチョウ</t>
    </rPh>
    <rPh sb="28" eb="30">
      <t>レイワ</t>
    </rPh>
    <rPh sb="38" eb="39">
      <t>ネン</t>
    </rPh>
    <rPh sb="40" eb="41">
      <t>ガツ</t>
    </rPh>
    <rPh sb="43" eb="44">
      <t>ニチ</t>
    </rPh>
    <rPh sb="45" eb="47">
      <t>レイワ</t>
    </rPh>
    <rPh sb="48" eb="49">
      <t>ネン</t>
    </rPh>
    <rPh sb="55" eb="56">
      <t>ネン</t>
    </rPh>
    <rPh sb="57" eb="58">
      <t>ガツ</t>
    </rPh>
    <rPh sb="60" eb="61">
      <t>ニチ</t>
    </rPh>
    <rPh sb="219" eb="221">
      <t>ヒンシュ</t>
    </rPh>
    <phoneticPr fontId="25"/>
  </si>
  <si>
    <t>①調査対象期間中の調査対象貨物又は第三国産同種の貨物の輸入の有無</t>
    <rPh sb="9" eb="11">
      <t>チョウサ</t>
    </rPh>
    <rPh sb="11" eb="13">
      <t>タイショウ</t>
    </rPh>
    <rPh sb="13" eb="15">
      <t>カモツ</t>
    </rPh>
    <rPh sb="15" eb="16">
      <t>マタ</t>
    </rPh>
    <rPh sb="17" eb="19">
      <t>ダイサン</t>
    </rPh>
    <rPh sb="19" eb="21">
      <t>コクサン</t>
    </rPh>
    <rPh sb="21" eb="23">
      <t>ドウシュ</t>
    </rPh>
    <rPh sb="24" eb="26">
      <t>カモツ</t>
    </rPh>
    <rPh sb="27" eb="29">
      <t>ユニュウ</t>
    </rPh>
    <rPh sb="30" eb="32">
      <t>ウム</t>
    </rPh>
    <phoneticPr fontId="25"/>
  </si>
  <si>
    <t>②課税期間の延長申請日の直近6か月（令和4年（2022）年7月23日～令和5年（2023年）1月22日）の輸入の有無</t>
    <rPh sb="1" eb="3">
      <t>カゼイ</t>
    </rPh>
    <rPh sb="3" eb="5">
      <t>キカン</t>
    </rPh>
    <rPh sb="6" eb="8">
      <t>エンチョウ</t>
    </rPh>
    <rPh sb="8" eb="10">
      <t>シンセイ</t>
    </rPh>
    <rPh sb="10" eb="11">
      <t>ビ</t>
    </rPh>
    <rPh sb="12" eb="14">
      <t>チョッキン</t>
    </rPh>
    <rPh sb="16" eb="17">
      <t>ゲツ</t>
    </rPh>
    <rPh sb="53" eb="55">
      <t>ユニュウ</t>
    </rPh>
    <rPh sb="56" eb="58">
      <t>ウム</t>
    </rPh>
    <phoneticPr fontId="25"/>
  </si>
  <si>
    <t>輸入先の名称</t>
    <rPh sb="0" eb="2">
      <t>ユニュウ</t>
    </rPh>
    <rPh sb="2" eb="3">
      <t>サキ</t>
    </rPh>
    <rPh sb="4" eb="6">
      <t>メイショウ</t>
    </rPh>
    <phoneticPr fontId="25"/>
  </si>
  <si>
    <t>国名</t>
    <rPh sb="0" eb="1">
      <t>クニ</t>
    </rPh>
    <rPh sb="1" eb="2">
      <t>メイ</t>
    </rPh>
    <phoneticPr fontId="25"/>
  </si>
  <si>
    <t>輸入した貨物の輸入先国</t>
    <rPh sb="0" eb="2">
      <t>ユニュウ</t>
    </rPh>
    <rPh sb="4" eb="6">
      <t>カモツ</t>
    </rPh>
    <rPh sb="7" eb="10">
      <t>ユニュウサキ</t>
    </rPh>
    <rPh sb="10" eb="11">
      <t>コク</t>
    </rPh>
    <phoneticPr fontId="25"/>
  </si>
  <si>
    <t>調査対象貨物又は同種の貨物の輸入の経緯及び事情</t>
    <rPh sb="0" eb="2">
      <t>チョウサ</t>
    </rPh>
    <rPh sb="2" eb="4">
      <t>タイショウ</t>
    </rPh>
    <rPh sb="4" eb="6">
      <t>カモツ</t>
    </rPh>
    <rPh sb="6" eb="7">
      <t>マタ</t>
    </rPh>
    <rPh sb="8" eb="10">
      <t>ドウシュ</t>
    </rPh>
    <rPh sb="11" eb="13">
      <t>カモツ</t>
    </rPh>
    <rPh sb="14" eb="16">
      <t>ユニュウ</t>
    </rPh>
    <rPh sb="17" eb="19">
      <t>ケイイ</t>
    </rPh>
    <rPh sb="19" eb="20">
      <t>オヨ</t>
    </rPh>
    <rPh sb="21" eb="23">
      <t>ジジョウ</t>
    </rPh>
    <phoneticPr fontId="25"/>
  </si>
  <si>
    <t>様式A-9-3　調査対象貨物及び同種の貨物の購入先</t>
    <rPh sb="14" eb="15">
      <t>オヨ</t>
    </rPh>
    <phoneticPr fontId="25"/>
  </si>
  <si>
    <t>調査対象期間中に、貴社が調査対象貨物、第三国産同種の貨物又は本邦産同種の貨物を本邦において購入した実績の有無を選択して下さい。また、「有」と回答した場合は、全ての相手先企業について、名称、所在地、関連企業／非関連企業の別、関連会社である場合には貴社との関係（株式関係、役員派遣、業務提携契約の有無等）、購入した貨物の輸入先国、購入した貨物の品種並びに購入していた経緯及び事情を回答してください。</t>
    <rPh sb="170" eb="172">
      <t>ヒンシュ</t>
    </rPh>
    <phoneticPr fontId="25"/>
  </si>
  <si>
    <t>調査対象期間中の調査対象貨物及び同種の貨物の購入の有無</t>
    <rPh sb="8" eb="10">
      <t>チョウサ</t>
    </rPh>
    <rPh sb="10" eb="12">
      <t>タイショウ</t>
    </rPh>
    <rPh sb="12" eb="14">
      <t>カモツ</t>
    </rPh>
    <rPh sb="14" eb="15">
      <t>オヨ</t>
    </rPh>
    <rPh sb="16" eb="18">
      <t>ドウシュ</t>
    </rPh>
    <rPh sb="19" eb="21">
      <t>カモツ</t>
    </rPh>
    <rPh sb="22" eb="24">
      <t>コウニュウ</t>
    </rPh>
    <rPh sb="25" eb="27">
      <t>ウム</t>
    </rPh>
    <phoneticPr fontId="25"/>
  </si>
  <si>
    <t>購入先の名称</t>
    <rPh sb="0" eb="2">
      <t>コウニュウ</t>
    </rPh>
    <rPh sb="2" eb="3">
      <t>サキ</t>
    </rPh>
    <rPh sb="4" eb="6">
      <t>メイショウ</t>
    </rPh>
    <phoneticPr fontId="25"/>
  </si>
  <si>
    <t>購入した貨物の輸入先国
（本邦産同種の貨物の購入の場合には「本邦」と記載）</t>
    <rPh sb="0" eb="2">
      <t>コウニュウ</t>
    </rPh>
    <rPh sb="4" eb="6">
      <t>カモツ</t>
    </rPh>
    <rPh sb="7" eb="10">
      <t>ユニュウサキ</t>
    </rPh>
    <rPh sb="10" eb="11">
      <t>コク</t>
    </rPh>
    <rPh sb="13" eb="15">
      <t>ホンポウ</t>
    </rPh>
    <rPh sb="15" eb="16">
      <t>サン</t>
    </rPh>
    <rPh sb="16" eb="18">
      <t>ドウシュ</t>
    </rPh>
    <rPh sb="19" eb="21">
      <t>カモツ</t>
    </rPh>
    <rPh sb="22" eb="24">
      <t>コウニュウ</t>
    </rPh>
    <rPh sb="25" eb="27">
      <t>バアイ</t>
    </rPh>
    <rPh sb="30" eb="32">
      <t>ホンポウ</t>
    </rPh>
    <rPh sb="34" eb="36">
      <t>キサイ</t>
    </rPh>
    <phoneticPr fontId="25"/>
  </si>
  <si>
    <t>調査対象貨物又は同種の貨物の購入の経緯及び事情</t>
    <rPh sb="0" eb="2">
      <t>チョウサ</t>
    </rPh>
    <rPh sb="2" eb="4">
      <t>タイショウ</t>
    </rPh>
    <rPh sb="4" eb="6">
      <t>カモツ</t>
    </rPh>
    <rPh sb="6" eb="7">
      <t>マタ</t>
    </rPh>
    <rPh sb="8" eb="10">
      <t>ドウシュ</t>
    </rPh>
    <rPh sb="11" eb="13">
      <t>カモツ</t>
    </rPh>
    <rPh sb="14" eb="16">
      <t>コウニュウ</t>
    </rPh>
    <rPh sb="17" eb="19">
      <t>ケイイ</t>
    </rPh>
    <rPh sb="19" eb="20">
      <t>オヨ</t>
    </rPh>
    <rPh sb="21" eb="23">
      <t>ジジョウ</t>
    </rPh>
    <phoneticPr fontId="25"/>
  </si>
  <si>
    <t>様式A-10　流通経路</t>
    <rPh sb="0" eb="2">
      <t>ヨウシキ</t>
    </rPh>
    <rPh sb="7" eb="9">
      <t>リュウツウ</t>
    </rPh>
    <rPh sb="9" eb="11">
      <t>ケイロ</t>
    </rPh>
    <phoneticPr fontId="25"/>
  </si>
  <si>
    <r>
      <t>貴社が販売した本邦産同種の貨物について、貴社を出荷してから産業上の使用者に至るまでの</t>
    </r>
    <r>
      <rPr>
        <sz val="11"/>
        <rFont val="ＭＳ Ｐゴシック"/>
        <family val="3"/>
        <charset val="128"/>
      </rPr>
      <t>本邦市場における流通経路（商流）に介在する事業者を、一次販売先の事業者（商社及び産業上の使用者等）ごとに記載してください。</t>
    </r>
    <rPh sb="42" eb="44">
      <t>ホンポウ</t>
    </rPh>
    <rPh sb="80" eb="81">
      <t>オヨ</t>
    </rPh>
    <rPh sb="89" eb="90">
      <t>トウ</t>
    </rPh>
    <phoneticPr fontId="25"/>
  </si>
  <si>
    <t>（記入要領）
青色セルに事業者名を記載するとともに、橙色セルに関連企業／非関連企業の別を選択してください。</t>
    <rPh sb="1" eb="3">
      <t>キニュウ</t>
    </rPh>
    <rPh sb="3" eb="5">
      <t>ヨウリョウ</t>
    </rPh>
    <rPh sb="12" eb="15">
      <t>ジギョウシャ</t>
    </rPh>
    <rPh sb="15" eb="16">
      <t>メイ</t>
    </rPh>
    <rPh sb="17" eb="19">
      <t>キサイ</t>
    </rPh>
    <rPh sb="26" eb="28">
      <t>ダイダイイロ</t>
    </rPh>
    <rPh sb="31" eb="33">
      <t>カンレン</t>
    </rPh>
    <rPh sb="33" eb="35">
      <t>キギョウ</t>
    </rPh>
    <rPh sb="36" eb="37">
      <t>ヒ</t>
    </rPh>
    <rPh sb="37" eb="39">
      <t>カンレン</t>
    </rPh>
    <rPh sb="39" eb="41">
      <t>キギョウ</t>
    </rPh>
    <rPh sb="42" eb="43">
      <t>ベツ</t>
    </rPh>
    <rPh sb="44" eb="46">
      <t>センタク</t>
    </rPh>
    <phoneticPr fontId="25"/>
  </si>
  <si>
    <t>　</t>
    <phoneticPr fontId="25"/>
  </si>
  <si>
    <t>（注１）</t>
    <phoneticPr fontId="25"/>
  </si>
  <si>
    <r>
      <t>「</t>
    </r>
    <r>
      <rPr>
        <sz val="10"/>
        <rFont val="ＭＳ Ｐゴシック"/>
        <family val="3"/>
        <charset val="128"/>
      </rPr>
      <t>商社等」欄において、流通経路に商社等が複数（２社以上）介在する場合は、同欄を追加した上で記載してください。</t>
    </r>
    <rPh sb="1" eb="3">
      <t>ショウシャ</t>
    </rPh>
    <rPh sb="11" eb="13">
      <t>リュウツウ</t>
    </rPh>
    <rPh sb="13" eb="15">
      <t>ケイロ</t>
    </rPh>
    <rPh sb="28" eb="30">
      <t>カイザイ</t>
    </rPh>
    <phoneticPr fontId="25"/>
  </si>
  <si>
    <r>
      <t>（注</t>
    </r>
    <r>
      <rPr>
        <sz val="10"/>
        <rFont val="ＭＳ Ｐゴシック"/>
        <family val="3"/>
        <charset val="128"/>
      </rPr>
      <t>２）</t>
    </r>
    <rPh sb="1" eb="2">
      <t>チュウ</t>
    </rPh>
    <phoneticPr fontId="25"/>
  </si>
  <si>
    <r>
      <t>二次販売先以降の産業上の使用者については、代表的な企業名について記入してください。</t>
    </r>
    <r>
      <rPr>
        <sz val="10"/>
        <rFont val="ＭＳ Ｐゴシック"/>
        <family val="3"/>
        <charset val="128"/>
      </rPr>
      <t>企業名が不明である場合には「不明」と記載してください。</t>
    </r>
    <phoneticPr fontId="25"/>
  </si>
  <si>
    <t>商社等</t>
    <rPh sb="0" eb="2">
      <t>ショウシャ</t>
    </rPh>
    <rPh sb="2" eb="3">
      <t>トウ</t>
    </rPh>
    <phoneticPr fontId="25"/>
  </si>
  <si>
    <t>主な産業上の使用者</t>
    <rPh sb="0" eb="1">
      <t>オモ</t>
    </rPh>
    <rPh sb="2" eb="9">
      <t>サンギョウジョウ</t>
    </rPh>
    <phoneticPr fontId="25"/>
  </si>
  <si>
    <t>貴社</t>
    <phoneticPr fontId="25"/>
  </si>
  <si>
    <t>⇒</t>
    <phoneticPr fontId="25"/>
  </si>
  <si>
    <r>
      <t>記</t>
    </r>
    <r>
      <rPr>
        <sz val="11"/>
        <rFont val="ＭＳ Ｐゴシック"/>
        <family val="3"/>
        <charset val="128"/>
      </rPr>
      <t>載例</t>
    </r>
    <rPh sb="2" eb="3">
      <t>レイ</t>
    </rPh>
    <phoneticPr fontId="25"/>
  </si>
  <si>
    <t>×××株式会社</t>
    <rPh sb="3" eb="5">
      <t>カブシキ</t>
    </rPh>
    <rPh sb="5" eb="7">
      <t>カイシャ</t>
    </rPh>
    <phoneticPr fontId="25"/>
  </si>
  <si>
    <t>A：関連企業</t>
    <phoneticPr fontId="25"/>
  </si>
  <si>
    <t>-</t>
    <phoneticPr fontId="25"/>
  </si>
  <si>
    <t>×××生産株式会社</t>
    <rPh sb="3" eb="5">
      <t>セイサン</t>
    </rPh>
    <rPh sb="5" eb="7">
      <t>カブシキ</t>
    </rPh>
    <rPh sb="7" eb="9">
      <t>カイシャ</t>
    </rPh>
    <phoneticPr fontId="25"/>
  </si>
  <si>
    <t>×××商事株式会社</t>
    <rPh sb="3" eb="5">
      <t>ショウジ</t>
    </rPh>
    <rPh sb="5" eb="7">
      <t>カブシキ</t>
    </rPh>
    <rPh sb="7" eb="9">
      <t>カイシャ</t>
    </rPh>
    <phoneticPr fontId="25"/>
  </si>
  <si>
    <t>B：非関連企業</t>
    <phoneticPr fontId="25"/>
  </si>
  <si>
    <t>様式B-1　生産及び販売等の状況</t>
    <rPh sb="0" eb="2">
      <t>ヨウシキ</t>
    </rPh>
    <rPh sb="6" eb="8">
      <t>セイサン</t>
    </rPh>
    <rPh sb="8" eb="9">
      <t>オヨ</t>
    </rPh>
    <phoneticPr fontId="25"/>
  </si>
  <si>
    <t>（単位）数量：kg／金額：円</t>
    <rPh sb="13" eb="14">
      <t>エン</t>
    </rPh>
    <phoneticPr fontId="25"/>
  </si>
  <si>
    <t>平成29年度
（2017年度）</t>
    <rPh sb="0" eb="2">
      <t>ヘイセイ</t>
    </rPh>
    <rPh sb="4" eb="5">
      <t>ネン</t>
    </rPh>
    <rPh sb="5" eb="6">
      <t>ド</t>
    </rPh>
    <rPh sb="12" eb="13">
      <t>ネン</t>
    </rPh>
    <rPh sb="13" eb="14">
      <t>ド</t>
    </rPh>
    <phoneticPr fontId="25"/>
  </si>
  <si>
    <t>平成30年度
（2018年度）</t>
    <rPh sb="0" eb="2">
      <t>ヘイセイ</t>
    </rPh>
    <rPh sb="4" eb="5">
      <t>ネン</t>
    </rPh>
    <rPh sb="5" eb="6">
      <t>ド</t>
    </rPh>
    <rPh sb="12" eb="13">
      <t>ネン</t>
    </rPh>
    <rPh sb="13" eb="14">
      <t>ド</t>
    </rPh>
    <phoneticPr fontId="25"/>
  </si>
  <si>
    <t>令和元年度
（2019年度）</t>
    <rPh sb="0" eb="2">
      <t>レイワ</t>
    </rPh>
    <rPh sb="2" eb="5">
      <t>ガンネンド</t>
    </rPh>
    <rPh sb="12" eb="13">
      <t>ド</t>
    </rPh>
    <phoneticPr fontId="25"/>
  </si>
  <si>
    <t>令和2年度
（2020年度）</t>
    <rPh sb="0" eb="2">
      <t>レイワ</t>
    </rPh>
    <rPh sb="3" eb="5">
      <t>ネンド</t>
    </rPh>
    <rPh sb="4" eb="5">
      <t>ド</t>
    </rPh>
    <rPh sb="12" eb="13">
      <t>ド</t>
    </rPh>
    <phoneticPr fontId="25"/>
  </si>
  <si>
    <t>令和3年度
（2021年度）</t>
    <rPh sb="0" eb="2">
      <t>レイワ</t>
    </rPh>
    <rPh sb="3" eb="5">
      <t>ネンド</t>
    </rPh>
    <rPh sb="12" eb="13">
      <t>ド</t>
    </rPh>
    <phoneticPr fontId="25"/>
  </si>
  <si>
    <t>令和4年
（2022年1月～2022年12月）</t>
    <rPh sb="0" eb="2">
      <t>レイワ</t>
    </rPh>
    <rPh sb="3" eb="4">
      <t>ネン</t>
    </rPh>
    <rPh sb="10" eb="11">
      <t>ネン</t>
    </rPh>
    <rPh sb="12" eb="13">
      <t>ガツ</t>
    </rPh>
    <rPh sb="18" eb="19">
      <t>ネン</t>
    </rPh>
    <rPh sb="21" eb="22">
      <t>ガツ</t>
    </rPh>
    <phoneticPr fontId="25"/>
  </si>
  <si>
    <t>１．生産能力（kg／年）及び稼働率</t>
    <rPh sb="2" eb="4">
      <t>セイサン</t>
    </rPh>
    <rPh sb="4" eb="6">
      <t>ノウリョク</t>
    </rPh>
    <rPh sb="10" eb="11">
      <t>ネン</t>
    </rPh>
    <rPh sb="12" eb="13">
      <t>オヨ</t>
    </rPh>
    <rPh sb="14" eb="17">
      <t>カドウリツ</t>
    </rPh>
    <phoneticPr fontId="25"/>
  </si>
  <si>
    <t>(1)</t>
    <phoneticPr fontId="25"/>
  </si>
  <si>
    <t>生産能力（kg／年）</t>
    <rPh sb="0" eb="2">
      <t>セイサン</t>
    </rPh>
    <rPh sb="2" eb="4">
      <t>ノウリョク</t>
    </rPh>
    <rPh sb="8" eb="9">
      <t>ネン</t>
    </rPh>
    <phoneticPr fontId="25"/>
  </si>
  <si>
    <t>(2)</t>
    <phoneticPr fontId="25"/>
  </si>
  <si>
    <t>稼働率（生産量／生産能力）</t>
    <rPh sb="0" eb="3">
      <t>カドウリツ</t>
    </rPh>
    <rPh sb="4" eb="7">
      <t>セイサンリョウ</t>
    </rPh>
    <rPh sb="8" eb="10">
      <t>セイサン</t>
    </rPh>
    <rPh sb="10" eb="12">
      <t>ノウリョク</t>
    </rPh>
    <phoneticPr fontId="25"/>
  </si>
  <si>
    <t>２．数量（kg）</t>
    <rPh sb="2" eb="4">
      <t>スウリョウ</t>
    </rPh>
    <phoneticPr fontId="25"/>
  </si>
  <si>
    <t>生産量</t>
    <rPh sb="0" eb="2">
      <t>セイサン</t>
    </rPh>
    <rPh sb="2" eb="3">
      <t>リョウ</t>
    </rPh>
    <phoneticPr fontId="25"/>
  </si>
  <si>
    <t>(A)</t>
    <phoneticPr fontId="25"/>
  </si>
  <si>
    <t>輸入量</t>
    <rPh sb="0" eb="2">
      <t>ユニュウ</t>
    </rPh>
    <rPh sb="2" eb="3">
      <t>リョウ</t>
    </rPh>
    <phoneticPr fontId="25"/>
  </si>
  <si>
    <t>(B) (=C+D)</t>
  </si>
  <si>
    <t>うち調査対象貨物</t>
    <rPh sb="2" eb="4">
      <t>チョウサ</t>
    </rPh>
    <rPh sb="4" eb="6">
      <t>タイショウ</t>
    </rPh>
    <rPh sb="6" eb="8">
      <t>カモツ</t>
    </rPh>
    <phoneticPr fontId="25"/>
  </si>
  <si>
    <t>(C)</t>
    <phoneticPr fontId="25"/>
  </si>
  <si>
    <t>うち第三国産同種の貨物</t>
    <rPh sb="2" eb="3">
      <t>ダイ</t>
    </rPh>
    <rPh sb="3" eb="4">
      <t>サン</t>
    </rPh>
    <rPh sb="4" eb="5">
      <t>コク</t>
    </rPh>
    <rPh sb="5" eb="6">
      <t>サン</t>
    </rPh>
    <rPh sb="6" eb="8">
      <t>ドウシュ</t>
    </rPh>
    <rPh sb="9" eb="11">
      <t>カモツ</t>
    </rPh>
    <phoneticPr fontId="25"/>
  </si>
  <si>
    <t>(D)</t>
    <phoneticPr fontId="25"/>
  </si>
  <si>
    <t>(3)</t>
    <phoneticPr fontId="25"/>
  </si>
  <si>
    <t>購入量</t>
    <rPh sb="0" eb="2">
      <t>コウニュウ</t>
    </rPh>
    <rPh sb="2" eb="3">
      <t>リョウ</t>
    </rPh>
    <phoneticPr fontId="25"/>
  </si>
  <si>
    <t>(E) (=F+G+H)</t>
  </si>
  <si>
    <t>(F)</t>
    <phoneticPr fontId="25"/>
  </si>
  <si>
    <t>(G)</t>
    <phoneticPr fontId="25"/>
  </si>
  <si>
    <t>うち本邦産同種の貨物</t>
    <phoneticPr fontId="25"/>
  </si>
  <si>
    <t>(H)</t>
    <phoneticPr fontId="25"/>
  </si>
  <si>
    <t>(4)</t>
    <phoneticPr fontId="25"/>
  </si>
  <si>
    <t>自家消費量</t>
    <rPh sb="0" eb="2">
      <t>ジカ</t>
    </rPh>
    <rPh sb="2" eb="4">
      <t>ショウヒ</t>
    </rPh>
    <rPh sb="4" eb="5">
      <t>リョウ</t>
    </rPh>
    <phoneticPr fontId="25"/>
  </si>
  <si>
    <t>(I)(=J+K+L)</t>
  </si>
  <si>
    <t>(J)</t>
    <phoneticPr fontId="25"/>
  </si>
  <si>
    <t>(K)</t>
    <phoneticPr fontId="25"/>
  </si>
  <si>
    <t>(L)</t>
    <phoneticPr fontId="25"/>
  </si>
  <si>
    <t>(5)</t>
    <phoneticPr fontId="25"/>
  </si>
  <si>
    <t>国内販売量</t>
    <rPh sb="0" eb="2">
      <t>コクナイ</t>
    </rPh>
    <rPh sb="2" eb="4">
      <t>ハンバイ</t>
    </rPh>
    <rPh sb="4" eb="5">
      <t>リョウ</t>
    </rPh>
    <phoneticPr fontId="25"/>
  </si>
  <si>
    <t>(M) (=N+O+P)</t>
  </si>
  <si>
    <t>(N)</t>
    <phoneticPr fontId="25"/>
  </si>
  <si>
    <t>うち国内関連企業向け</t>
  </si>
  <si>
    <t>(N-1-1)</t>
    <phoneticPr fontId="25"/>
  </si>
  <si>
    <t>うち国内非関連企業向け</t>
    <rPh sb="2" eb="4">
      <t>コクナイ</t>
    </rPh>
    <rPh sb="4" eb="5">
      <t>ヒ</t>
    </rPh>
    <rPh sb="5" eb="7">
      <t>カンレン</t>
    </rPh>
    <rPh sb="7" eb="10">
      <t>キギョウム</t>
    </rPh>
    <phoneticPr fontId="25"/>
  </si>
  <si>
    <t>(N-1-2)</t>
  </si>
  <si>
    <t>(O)</t>
    <phoneticPr fontId="25"/>
  </si>
  <si>
    <t>うち国内関連企業向け</t>
    <rPh sb="2" eb="4">
      <t>コクナイ</t>
    </rPh>
    <rPh sb="4" eb="6">
      <t>カンレン</t>
    </rPh>
    <rPh sb="6" eb="9">
      <t>キギョウム</t>
    </rPh>
    <phoneticPr fontId="25"/>
  </si>
  <si>
    <t>(O-1)</t>
    <phoneticPr fontId="25"/>
  </si>
  <si>
    <t>(O-2)</t>
    <phoneticPr fontId="25"/>
  </si>
  <si>
    <t>(P)</t>
    <phoneticPr fontId="25"/>
  </si>
  <si>
    <t>うち国内関連企業向け</t>
    <rPh sb="2" eb="4">
      <t>コクナイ</t>
    </rPh>
    <rPh sb="4" eb="6">
      <t>カンレン</t>
    </rPh>
    <rPh sb="6" eb="8">
      <t>キギョウ</t>
    </rPh>
    <rPh sb="8" eb="9">
      <t>ム</t>
    </rPh>
    <phoneticPr fontId="25"/>
  </si>
  <si>
    <t>(P-1)</t>
    <phoneticPr fontId="25"/>
  </si>
  <si>
    <t>(P-2)</t>
    <phoneticPr fontId="25"/>
  </si>
  <si>
    <t>(6)</t>
    <phoneticPr fontId="25"/>
  </si>
  <si>
    <t>輸出量</t>
    <rPh sb="0" eb="2">
      <t>ユシュツ</t>
    </rPh>
    <rPh sb="2" eb="3">
      <t>リョウ</t>
    </rPh>
    <phoneticPr fontId="25"/>
  </si>
  <si>
    <t>(Q)</t>
    <phoneticPr fontId="25"/>
  </si>
  <si>
    <t>(7)-1</t>
    <phoneticPr fontId="25"/>
  </si>
  <si>
    <t>期首在庫量</t>
    <rPh sb="0" eb="1">
      <t>キ</t>
    </rPh>
    <rPh sb="1" eb="2">
      <t>クビ</t>
    </rPh>
    <rPh sb="2" eb="4">
      <t>ザイコ</t>
    </rPh>
    <rPh sb="4" eb="5">
      <t>リョウ</t>
    </rPh>
    <phoneticPr fontId="25"/>
  </si>
  <si>
    <t>(R1)</t>
    <phoneticPr fontId="25"/>
  </si>
  <si>
    <t>(7)-2</t>
    <phoneticPr fontId="25"/>
  </si>
  <si>
    <t xml:space="preserve">期末在庫量 </t>
    <rPh sb="0" eb="2">
      <t>キマツ</t>
    </rPh>
    <rPh sb="2" eb="4">
      <t>ザイコ</t>
    </rPh>
    <rPh sb="4" eb="5">
      <t>リョウ</t>
    </rPh>
    <phoneticPr fontId="25"/>
  </si>
  <si>
    <t>(R2)</t>
    <phoneticPr fontId="25"/>
  </si>
  <si>
    <t>(8)</t>
    <phoneticPr fontId="25"/>
  </si>
  <si>
    <t>数量差異(R1+A+B+E)-(I+M+Q)-R2</t>
    <phoneticPr fontId="25"/>
  </si>
  <si>
    <t>３．金額（円・税抜き）</t>
    <phoneticPr fontId="25"/>
  </si>
  <si>
    <t>生産額</t>
    <rPh sb="0" eb="2">
      <t>セイサン</t>
    </rPh>
    <rPh sb="2" eb="3">
      <t>ガク</t>
    </rPh>
    <phoneticPr fontId="25"/>
  </si>
  <si>
    <t>(a)</t>
    <phoneticPr fontId="25"/>
  </si>
  <si>
    <t>輸入額</t>
    <rPh sb="0" eb="2">
      <t>ユニュウ</t>
    </rPh>
    <rPh sb="2" eb="3">
      <t>ガク</t>
    </rPh>
    <phoneticPr fontId="25"/>
  </si>
  <si>
    <t>(b) (=c+d)</t>
  </si>
  <si>
    <t>(c)</t>
    <phoneticPr fontId="25"/>
  </si>
  <si>
    <t>(d)</t>
    <phoneticPr fontId="25"/>
  </si>
  <si>
    <t>購入額</t>
    <rPh sb="0" eb="2">
      <t>コウニュウ</t>
    </rPh>
    <rPh sb="2" eb="3">
      <t>ガク</t>
    </rPh>
    <phoneticPr fontId="25"/>
  </si>
  <si>
    <t>(e) (=f+g+h)</t>
  </si>
  <si>
    <t>(f)</t>
    <phoneticPr fontId="25"/>
  </si>
  <si>
    <t>(g)</t>
    <phoneticPr fontId="25"/>
  </si>
  <si>
    <t>(h)</t>
    <phoneticPr fontId="25"/>
  </si>
  <si>
    <t>自家消費額　　（計上方法：</t>
    <rPh sb="0" eb="2">
      <t>ジカ</t>
    </rPh>
    <rPh sb="2" eb="4">
      <t>ショウヒ</t>
    </rPh>
    <rPh sb="4" eb="5">
      <t>ガク</t>
    </rPh>
    <rPh sb="8" eb="10">
      <t>ケイジョウ</t>
    </rPh>
    <rPh sb="10" eb="12">
      <t>ホウホウ</t>
    </rPh>
    <phoneticPr fontId="25"/>
  </si>
  <si>
    <t>(i)(=j+k+l)</t>
  </si>
  <si>
    <t>(j)</t>
    <phoneticPr fontId="25"/>
  </si>
  <si>
    <t>(k)</t>
    <phoneticPr fontId="25"/>
  </si>
  <si>
    <t>(l)</t>
    <phoneticPr fontId="25"/>
  </si>
  <si>
    <t>(5)-1</t>
    <phoneticPr fontId="25"/>
  </si>
  <si>
    <t>国内販売原価</t>
    <rPh sb="0" eb="2">
      <t>コクナイ</t>
    </rPh>
    <rPh sb="2" eb="4">
      <t>ハンバイ</t>
    </rPh>
    <rPh sb="4" eb="6">
      <t>ゲンカ</t>
    </rPh>
    <phoneticPr fontId="25"/>
  </si>
  <si>
    <t>(m)</t>
    <phoneticPr fontId="25"/>
  </si>
  <si>
    <t xml:space="preserve">(m-1) </t>
    <phoneticPr fontId="25"/>
  </si>
  <si>
    <t xml:space="preserve">(m-2) </t>
    <phoneticPr fontId="25"/>
  </si>
  <si>
    <t xml:space="preserve">(m-3) </t>
    <phoneticPr fontId="25"/>
  </si>
  <si>
    <t>(5)-2</t>
    <phoneticPr fontId="25"/>
  </si>
  <si>
    <t>国内販売額</t>
    <rPh sb="0" eb="2">
      <t>コクナイ</t>
    </rPh>
    <rPh sb="2" eb="4">
      <t>ハンバイ</t>
    </rPh>
    <rPh sb="4" eb="5">
      <t>ガク</t>
    </rPh>
    <phoneticPr fontId="25"/>
  </si>
  <si>
    <t>(m') (=n+o+p)</t>
    <phoneticPr fontId="25"/>
  </si>
  <si>
    <t>(n)</t>
    <phoneticPr fontId="25"/>
  </si>
  <si>
    <t>(n-1-1)</t>
    <phoneticPr fontId="25"/>
  </si>
  <si>
    <t>(n-1-2)</t>
  </si>
  <si>
    <t>(o)</t>
    <phoneticPr fontId="25"/>
  </si>
  <si>
    <t>(o-1)</t>
    <phoneticPr fontId="25"/>
  </si>
  <si>
    <t>(o-2)</t>
    <phoneticPr fontId="25"/>
  </si>
  <si>
    <t>(p)</t>
    <phoneticPr fontId="25"/>
  </si>
  <si>
    <t>(p-1)</t>
    <phoneticPr fontId="25"/>
  </si>
  <si>
    <t>うち国内非関連企業向け</t>
    <rPh sb="2" eb="4">
      <t>コクナイ</t>
    </rPh>
    <rPh sb="4" eb="5">
      <t>ヒ</t>
    </rPh>
    <rPh sb="5" eb="7">
      <t>カンレン</t>
    </rPh>
    <rPh sb="7" eb="9">
      <t>キギョウ</t>
    </rPh>
    <rPh sb="9" eb="10">
      <t>ム</t>
    </rPh>
    <phoneticPr fontId="25"/>
  </si>
  <si>
    <t>(p-2)</t>
    <phoneticPr fontId="25"/>
  </si>
  <si>
    <t>(6)-1</t>
    <phoneticPr fontId="25"/>
  </si>
  <si>
    <t>輸出原価</t>
    <rPh sb="0" eb="2">
      <t>ユシュツ</t>
    </rPh>
    <rPh sb="2" eb="4">
      <t>ゲンカ</t>
    </rPh>
    <phoneticPr fontId="25"/>
  </si>
  <si>
    <t>(q)</t>
    <phoneticPr fontId="25"/>
  </si>
  <si>
    <t>(6)-2</t>
    <phoneticPr fontId="25"/>
  </si>
  <si>
    <t>輸出額</t>
    <rPh sb="0" eb="2">
      <t>ユシュツ</t>
    </rPh>
    <rPh sb="2" eb="3">
      <t>ガク</t>
    </rPh>
    <phoneticPr fontId="25"/>
  </si>
  <si>
    <t>(q-1)</t>
    <phoneticPr fontId="25"/>
  </si>
  <si>
    <t>期首在庫額</t>
    <rPh sb="0" eb="1">
      <t>キ</t>
    </rPh>
    <rPh sb="1" eb="2">
      <t>クビ</t>
    </rPh>
    <rPh sb="2" eb="4">
      <t>ザイコ</t>
    </rPh>
    <rPh sb="4" eb="5">
      <t>ガク</t>
    </rPh>
    <phoneticPr fontId="25"/>
  </si>
  <si>
    <t>(r1)</t>
    <phoneticPr fontId="25"/>
  </si>
  <si>
    <t>期末在庫額</t>
    <rPh sb="0" eb="2">
      <t>キマツ</t>
    </rPh>
    <rPh sb="2" eb="4">
      <t>ザイコ</t>
    </rPh>
    <rPh sb="4" eb="5">
      <t>ガク</t>
    </rPh>
    <phoneticPr fontId="25"/>
  </si>
  <si>
    <t>(r2)</t>
    <phoneticPr fontId="25"/>
  </si>
  <si>
    <t>金額差異(r1+a+b+e)-(i+m+q)-r2</t>
    <rPh sb="0" eb="2">
      <t>キンガク</t>
    </rPh>
    <phoneticPr fontId="25"/>
  </si>
  <si>
    <t>４．数値等の説明</t>
    <rPh sb="2" eb="4">
      <t>スウチ</t>
    </rPh>
    <rPh sb="4" eb="5">
      <t>トウ</t>
    </rPh>
    <rPh sb="6" eb="8">
      <t>セツメイ</t>
    </rPh>
    <phoneticPr fontId="25"/>
  </si>
  <si>
    <t>数量差異及び金額差異の要因について
2.(8)及び3.(8)の差異が0以外の場合、その発生要因を説明して下さい。</t>
    <rPh sb="0" eb="2">
      <t>スウリョウ</t>
    </rPh>
    <rPh sb="2" eb="4">
      <t>サイ</t>
    </rPh>
    <rPh sb="4" eb="5">
      <t>オヨ</t>
    </rPh>
    <rPh sb="6" eb="8">
      <t>キンガク</t>
    </rPh>
    <rPh sb="8" eb="10">
      <t>サイ</t>
    </rPh>
    <rPh sb="11" eb="13">
      <t>ヨウイン</t>
    </rPh>
    <rPh sb="23" eb="24">
      <t>オヨ</t>
    </rPh>
    <rPh sb="31" eb="33">
      <t>サイ</t>
    </rPh>
    <rPh sb="35" eb="37">
      <t>イガイ</t>
    </rPh>
    <rPh sb="38" eb="40">
      <t>バアイ</t>
    </rPh>
    <rPh sb="43" eb="45">
      <t>ハッセイ</t>
    </rPh>
    <rPh sb="45" eb="47">
      <t>ヨウイン</t>
    </rPh>
    <rPh sb="48" eb="50">
      <t>セツメイ</t>
    </rPh>
    <rPh sb="52" eb="53">
      <t>クダ</t>
    </rPh>
    <phoneticPr fontId="25"/>
  </si>
  <si>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25"/>
  </si>
  <si>
    <t>経営活動又は組織の変更
同種の貨物の生産に関し、貴社の経営活動又は組織を変更した場合には、変更内容及び変更の目的を説明して下さい。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rPh sb="61" eb="62">
      <t>クダ</t>
    </rPh>
    <phoneticPr fontId="25"/>
  </si>
  <si>
    <t>５．雇用、賃金及び生産性</t>
    <rPh sb="2" eb="4">
      <t>コヨウ</t>
    </rPh>
    <rPh sb="5" eb="7">
      <t>チンギン</t>
    </rPh>
    <rPh sb="7" eb="8">
      <t>オヨ</t>
    </rPh>
    <rPh sb="9" eb="12">
      <t>セイサンセイ</t>
    </rPh>
    <phoneticPr fontId="25"/>
  </si>
  <si>
    <t>平均雇用人数（人）</t>
    <rPh sb="0" eb="2">
      <t>ヘイキン</t>
    </rPh>
    <rPh sb="2" eb="4">
      <t>コヨウ</t>
    </rPh>
    <rPh sb="4" eb="6">
      <t>ニンズウ</t>
    </rPh>
    <rPh sb="7" eb="8">
      <t>ニン</t>
    </rPh>
    <phoneticPr fontId="25"/>
  </si>
  <si>
    <t>(s)</t>
    <phoneticPr fontId="25"/>
  </si>
  <si>
    <t>(2)</t>
  </si>
  <si>
    <t>労働時間の合計（千時間）</t>
    <rPh sb="0" eb="2">
      <t>ロウドウ</t>
    </rPh>
    <rPh sb="2" eb="4">
      <t>ジカン</t>
    </rPh>
    <rPh sb="5" eb="7">
      <t>ゴウケイ</t>
    </rPh>
    <rPh sb="8" eb="9">
      <t>セン</t>
    </rPh>
    <rPh sb="9" eb="11">
      <t>ジカン</t>
    </rPh>
    <phoneticPr fontId="25"/>
  </si>
  <si>
    <t>(t)</t>
    <phoneticPr fontId="25"/>
  </si>
  <si>
    <t>(3)</t>
  </si>
  <si>
    <t>賃金の合計（千円）</t>
    <rPh sb="0" eb="2">
      <t>チンギン</t>
    </rPh>
    <rPh sb="3" eb="5">
      <t>ゴウケイ</t>
    </rPh>
    <rPh sb="6" eb="8">
      <t>センエン</t>
    </rPh>
    <phoneticPr fontId="25"/>
  </si>
  <si>
    <t>(u)</t>
    <phoneticPr fontId="25"/>
  </si>
  <si>
    <t>(4)</t>
  </si>
  <si>
    <t>一人当たりの賃金（千円／人）</t>
    <rPh sb="0" eb="3">
      <t>ヒトリア</t>
    </rPh>
    <rPh sb="6" eb="8">
      <t>チンギン</t>
    </rPh>
    <rPh sb="9" eb="11">
      <t>センエン</t>
    </rPh>
    <rPh sb="12" eb="13">
      <t>ニン</t>
    </rPh>
    <phoneticPr fontId="25"/>
  </si>
  <si>
    <t>(v)(=u/s)</t>
  </si>
  <si>
    <t>一人当たりの生産性（kg/人）</t>
    <rPh sb="0" eb="3">
      <t>ヒトリア</t>
    </rPh>
    <rPh sb="6" eb="9">
      <t>セイサンセイ</t>
    </rPh>
    <rPh sb="13" eb="14">
      <t>ニン</t>
    </rPh>
    <phoneticPr fontId="25"/>
  </si>
  <si>
    <t>(w)(=A/s)</t>
  </si>
  <si>
    <t>価値生産性（千円／人）</t>
    <rPh sb="0" eb="2">
      <t>カチ</t>
    </rPh>
    <rPh sb="2" eb="5">
      <t>セイサンセイ</t>
    </rPh>
    <rPh sb="6" eb="7">
      <t>セン</t>
    </rPh>
    <rPh sb="7" eb="8">
      <t>エン</t>
    </rPh>
    <rPh sb="9" eb="10">
      <t>ヒト</t>
    </rPh>
    <phoneticPr fontId="25"/>
  </si>
  <si>
    <t>(x)(=p/s)</t>
  </si>
  <si>
    <t>（注1)</t>
    <phoneticPr fontId="25"/>
  </si>
  <si>
    <t>3．金額は、(5)-2 国内販売額及び(6)-2 輸出額については「売価」で、その他（自家消費を除く）については「原価」で、回答してください。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43" eb="45">
      <t>ジカ</t>
    </rPh>
    <rPh sb="45" eb="47">
      <t>ショウヒ</t>
    </rPh>
    <rPh sb="48" eb="49">
      <t>ノゾ</t>
    </rPh>
    <rPh sb="62" eb="64">
      <t>カイトウ</t>
    </rPh>
    <phoneticPr fontId="25"/>
  </si>
  <si>
    <t>（注2)</t>
    <phoneticPr fontId="25"/>
  </si>
  <si>
    <t xml:space="preserve">各項目において実績や回答が無い場合は、数値に係るものは「0」、その他は「該当無し」とし、空欄にはしないでください。 </t>
    <phoneticPr fontId="25"/>
  </si>
  <si>
    <t>電解二酸化マンガン（本邦生産者）</t>
  </si>
  <si>
    <t>【開示版】</t>
    <rPh sb="1" eb="3">
      <t>カイジ</t>
    </rPh>
    <rPh sb="3" eb="4">
      <t>バン</t>
    </rPh>
    <phoneticPr fontId="25"/>
  </si>
  <si>
    <t>期首在庫量</t>
    <rPh sb="2" eb="4">
      <t>ザイコ</t>
    </rPh>
    <rPh sb="4" eb="5">
      <t>リョウ</t>
    </rPh>
    <phoneticPr fontId="25"/>
  </si>
  <si>
    <t>期首在庫額</t>
    <rPh sb="2" eb="4">
      <t>ザイコ</t>
    </rPh>
    <rPh sb="4" eb="5">
      <t>ガク</t>
    </rPh>
    <phoneticPr fontId="25"/>
  </si>
  <si>
    <t>様式Ｃ-1　 国内向けの販売の取引状況</t>
  </si>
  <si>
    <r>
      <t>調査対象期間における貴社の本邦産同種の貨物の国内向け販売の状況について、</t>
    </r>
    <r>
      <rPr>
        <sz val="11"/>
        <color theme="1"/>
        <rFont val="ＭＳ Ｐゴシック"/>
        <family val="3"/>
        <charset val="128"/>
      </rPr>
      <t>国内販売先の属性、品種及び受渡し条件ごとに、各期間の合計の数値を(1)、(2)及び(4)～(7)に、受渡し条件を(3)に、それぞれ回答してください。</t>
    </r>
    <rPh sb="0" eb="2">
      <t>チョウサ</t>
    </rPh>
    <rPh sb="2" eb="4">
      <t>タイショウ</t>
    </rPh>
    <rPh sb="4" eb="6">
      <t>キカン</t>
    </rPh>
    <rPh sb="10" eb="12">
      <t>キシャ</t>
    </rPh>
    <rPh sb="36" eb="38">
      <t>コクナイ</t>
    </rPh>
    <rPh sb="38" eb="40">
      <t>ハンバイ</t>
    </rPh>
    <rPh sb="40" eb="41">
      <t>サキ</t>
    </rPh>
    <rPh sb="42" eb="44">
      <t>ゾクセイ</t>
    </rPh>
    <rPh sb="45" eb="47">
      <t>ヒンシュ</t>
    </rPh>
    <rPh sb="46" eb="47">
      <t>セイヒン</t>
    </rPh>
    <rPh sb="58" eb="61">
      <t>カクキカン</t>
    </rPh>
    <rPh sb="62" eb="64">
      <t>ゴウケイ</t>
    </rPh>
    <rPh sb="65" eb="67">
      <t>スウチ</t>
    </rPh>
    <rPh sb="75" eb="76">
      <t>オヨ</t>
    </rPh>
    <rPh sb="86" eb="88">
      <t>ウケワタ</t>
    </rPh>
    <rPh sb="89" eb="91">
      <t>ジョウケン</t>
    </rPh>
    <rPh sb="101" eb="103">
      <t>カイトウ</t>
    </rPh>
    <phoneticPr fontId="25"/>
  </si>
  <si>
    <t>（記入要領）</t>
    <rPh sb="1" eb="3">
      <t>キニュウ</t>
    </rPh>
    <rPh sb="3" eb="5">
      <t>ヨウリョウ</t>
    </rPh>
    <phoneticPr fontId="25"/>
  </si>
  <si>
    <t xml:space="preserve"> （注1）「国内販売先の属性」については、関連企業と非関連企業に大別して記載ください。非関連企業については、「商社」及び「産業上の使用者」別に、品種（グレード）、品種（形状）、それぞれの数値を記入してください。</t>
    <phoneticPr fontId="25"/>
  </si>
  <si>
    <r>
      <t xml:space="preserve"> （注2）金額については、</t>
    </r>
    <r>
      <rPr>
        <u/>
        <sz val="11"/>
        <color theme="1"/>
        <rFont val="ＭＳ Ｐゴシック"/>
        <family val="3"/>
        <charset val="128"/>
      </rPr>
      <t>最終的に確定した額を税抜きで</t>
    </r>
    <r>
      <rPr>
        <sz val="11"/>
        <color theme="1"/>
        <rFont val="ＭＳ Ｐゴシック"/>
        <family val="3"/>
        <charset val="128"/>
      </rPr>
      <t>記入してください。</t>
    </r>
    <rPh sb="2" eb="3">
      <t>チュウ</t>
    </rPh>
    <rPh sb="23" eb="24">
      <t>ゼイ</t>
    </rPh>
    <rPh sb="24" eb="25">
      <t>ヌ</t>
    </rPh>
    <phoneticPr fontId="25"/>
  </si>
  <si>
    <r>
      <t xml:space="preserve"> （注3）受渡し条件のうち、</t>
    </r>
    <r>
      <rPr>
        <b/>
        <u/>
        <sz val="11"/>
        <color theme="1"/>
        <rFont val="ＭＳ Ｐゴシック"/>
        <family val="3"/>
        <charset val="128"/>
        <scheme val="minor"/>
      </rPr>
      <t>「庭先渡し」</t>
    </r>
    <r>
      <rPr>
        <sz val="11"/>
        <color theme="1"/>
        <rFont val="ＭＳ Ｐゴシック"/>
        <family val="3"/>
        <charset val="128"/>
        <scheme val="minor"/>
      </rPr>
      <t>とは、</t>
    </r>
    <r>
      <rPr>
        <b/>
        <u/>
        <sz val="11"/>
        <color theme="1"/>
        <rFont val="ＭＳ Ｐゴシック"/>
        <family val="3"/>
        <charset val="128"/>
        <scheme val="minor"/>
      </rPr>
      <t>貴社が国内販売先の指定場所までの運賃等の費用を負担</t>
    </r>
    <r>
      <rPr>
        <sz val="11"/>
        <color theme="1"/>
        <rFont val="ＭＳ Ｐゴシック"/>
        <family val="3"/>
        <charset val="128"/>
        <scheme val="minor"/>
      </rPr>
      <t>して貨物を運搬し、指定場所で当該貨物を受け渡す場合を言います。</t>
    </r>
    <r>
      <rPr>
        <b/>
        <u/>
        <sz val="11"/>
        <color theme="1"/>
        <rFont val="ＭＳ Ｐゴシック"/>
        <family val="3"/>
        <charset val="128"/>
        <scheme val="minor"/>
      </rPr>
      <t>「工場渡し」</t>
    </r>
    <r>
      <rPr>
        <sz val="11"/>
        <color theme="1"/>
        <rFont val="ＭＳ Ｐゴシック"/>
        <family val="3"/>
        <charset val="128"/>
        <scheme val="minor"/>
      </rPr>
      <t>とは、それぞれ貴社の工場で国内販売先に貨物を受け渡し、</t>
    </r>
    <r>
      <rPr>
        <b/>
        <u/>
        <sz val="11"/>
        <color theme="1"/>
        <rFont val="ＭＳ Ｐゴシック"/>
        <family val="3"/>
        <charset val="128"/>
        <scheme val="minor"/>
      </rPr>
      <t>国内販売先が受渡し後の運賃等を負担</t>
    </r>
    <r>
      <rPr>
        <sz val="11"/>
        <color theme="1"/>
        <rFont val="ＭＳ Ｐゴシック"/>
        <family val="3"/>
        <charset val="128"/>
        <scheme val="minor"/>
      </rPr>
      <t>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rPh sb="80" eb="82">
      <t>コウジョウ</t>
    </rPh>
    <rPh sb="82" eb="83">
      <t>ワタ</t>
    </rPh>
    <rPh sb="92" eb="94">
      <t>キシャ</t>
    </rPh>
    <rPh sb="109" eb="110">
      <t>ワタ</t>
    </rPh>
    <rPh sb="134" eb="135">
      <t>イ</t>
    </rPh>
    <phoneticPr fontId="25"/>
  </si>
  <si>
    <t xml:space="preserve"> （注4）「配送時の梱包費」については、製造段階等における個々の製品の包装ではなく、顧客が受領するまでにかかる梱包費用を記入してください。</t>
    <rPh sb="8" eb="9">
      <t>ジ</t>
    </rPh>
    <phoneticPr fontId="25"/>
  </si>
  <si>
    <r>
      <t xml:space="preserve"> （注5</t>
    </r>
    <r>
      <rPr>
        <sz val="11"/>
        <color theme="1"/>
        <rFont val="ＭＳ Ｐゴシック"/>
        <family val="3"/>
        <charset val="128"/>
      </rPr>
      <t>）取引が無い場合は空欄とせず、数値に係るものは「0」、その他は「該当無し」を記入してください。</t>
    </r>
    <rPh sb="42" eb="44">
      <t>キニュウ</t>
    </rPh>
    <phoneticPr fontId="25"/>
  </si>
  <si>
    <t>販売期間</t>
    <rPh sb="2" eb="4">
      <t>キカン</t>
    </rPh>
    <phoneticPr fontId="25"/>
  </si>
  <si>
    <t>回答企業名</t>
    <rPh sb="0" eb="1">
      <t>カイトウ</t>
    </rPh>
    <rPh sb="1" eb="3">
      <t>キギョウ</t>
    </rPh>
    <rPh sb="3" eb="4">
      <t>メイ</t>
    </rPh>
    <phoneticPr fontId="25"/>
  </si>
  <si>
    <t>回答企業の属性</t>
    <rPh sb="0" eb="1">
      <t>カイトウ</t>
    </rPh>
    <rPh sb="1" eb="2">
      <t>モノ</t>
    </rPh>
    <rPh sb="2" eb="4">
      <t>キギョウ</t>
    </rPh>
    <rPh sb="4" eb="6">
      <t>ゾクセイ</t>
    </rPh>
    <phoneticPr fontId="25"/>
  </si>
  <si>
    <t>国内販売先の属性
（関連・非関連別）</t>
    <rPh sb="0" eb="1">
      <t>コクナイ</t>
    </rPh>
    <rPh sb="1" eb="4">
      <t>ハンバイサキ</t>
    </rPh>
    <rPh sb="5" eb="7">
      <t>ゾクセイ</t>
    </rPh>
    <rPh sb="9" eb="11">
      <t>カンレン</t>
    </rPh>
    <rPh sb="12" eb="13">
      <t>ヒ</t>
    </rPh>
    <rPh sb="13" eb="15">
      <t>カンレン</t>
    </rPh>
    <rPh sb="15" eb="16">
      <t>ベツ</t>
    </rPh>
    <phoneticPr fontId="25"/>
  </si>
  <si>
    <t>国内販売先の属性
（商社、産業上の使用者別）</t>
    <rPh sb="10" eb="12">
      <t>ショウシャ</t>
    </rPh>
    <rPh sb="13" eb="15">
      <t>サンギョウ</t>
    </rPh>
    <rPh sb="15" eb="16">
      <t>ウエ</t>
    </rPh>
    <rPh sb="17" eb="20">
      <t>シヨウシャ</t>
    </rPh>
    <rPh sb="20" eb="21">
      <t>ベツ</t>
    </rPh>
    <phoneticPr fontId="25"/>
  </si>
  <si>
    <t>品種（グレード）</t>
    <rPh sb="0" eb="1">
      <t>ヒンシュ</t>
    </rPh>
    <phoneticPr fontId="12"/>
  </si>
  <si>
    <t>品種（形状）</t>
    <rPh sb="0" eb="1">
      <t>ヒンシュ</t>
    </rPh>
    <rPh sb="3" eb="5">
      <t>ケイジョウ</t>
    </rPh>
    <phoneticPr fontId="12"/>
  </si>
  <si>
    <t>（1）販売数量
（kg)</t>
    <phoneticPr fontId="50"/>
  </si>
  <si>
    <t>（2）販売金額
税抜（円）</t>
    <phoneticPr fontId="25"/>
  </si>
  <si>
    <t>（3）受渡し
条件</t>
    <phoneticPr fontId="25"/>
  </si>
  <si>
    <t>販売単価
（円/㎏）
（自動入力）</t>
    <rPh sb="0" eb="2">
      <t>ハンバイ</t>
    </rPh>
    <rPh sb="2" eb="4">
      <t>タンカ</t>
    </rPh>
    <rPh sb="6" eb="7">
      <t>エン</t>
    </rPh>
    <rPh sb="12" eb="14">
      <t>ジドウ</t>
    </rPh>
    <rPh sb="14" eb="16">
      <t>ニュウリョク</t>
    </rPh>
    <phoneticPr fontId="25"/>
  </si>
  <si>
    <t>（4）運賃
（円）</t>
    <phoneticPr fontId="25"/>
  </si>
  <si>
    <t>（5）保険料
（円）</t>
    <phoneticPr fontId="25"/>
  </si>
  <si>
    <t>（6）配送時の
梱包費
（円）</t>
    <phoneticPr fontId="25"/>
  </si>
  <si>
    <t>（7）営業倉庫費用
（円）</t>
    <phoneticPr fontId="25"/>
  </si>
  <si>
    <t>運賃単価（円/kg）
（自動入力）</t>
    <rPh sb="0" eb="2">
      <t>ウンチン</t>
    </rPh>
    <rPh sb="2" eb="4">
      <t>タンカ</t>
    </rPh>
    <rPh sb="5" eb="6">
      <t>エン</t>
    </rPh>
    <rPh sb="12" eb="14">
      <t>ジドウ</t>
    </rPh>
    <rPh sb="14" eb="16">
      <t>ニュウリョク</t>
    </rPh>
    <phoneticPr fontId="25"/>
  </si>
  <si>
    <t>保険料単価（円/kg）
（自動入力）</t>
    <rPh sb="0" eb="2">
      <t>ホケン</t>
    </rPh>
    <rPh sb="2" eb="3">
      <t>リョウ</t>
    </rPh>
    <rPh sb="3" eb="5">
      <t>タンカ</t>
    </rPh>
    <rPh sb="6" eb="7">
      <t>エン</t>
    </rPh>
    <rPh sb="13" eb="15">
      <t>ジドウ</t>
    </rPh>
    <rPh sb="15" eb="17">
      <t>ニュウリョク</t>
    </rPh>
    <phoneticPr fontId="25"/>
  </si>
  <si>
    <t>配送時の
梱包費単価（円/kg）
（自動入力）</t>
    <rPh sb="0" eb="2">
      <t>ハイソウ</t>
    </rPh>
    <rPh sb="5" eb="7">
      <t>コンポウ</t>
    </rPh>
    <rPh sb="7" eb="8">
      <t>ヒ</t>
    </rPh>
    <rPh sb="8" eb="10">
      <t>タンカ</t>
    </rPh>
    <rPh sb="11" eb="12">
      <t>エン</t>
    </rPh>
    <rPh sb="18" eb="20">
      <t>ジドウ</t>
    </rPh>
    <rPh sb="20" eb="22">
      <t>ニュウリョク</t>
    </rPh>
    <phoneticPr fontId="25"/>
  </si>
  <si>
    <t>営業倉庫費用単価（円/kg）
（自動入力）</t>
    <rPh sb="0" eb="2">
      <t>エイギョウ</t>
    </rPh>
    <rPh sb="2" eb="4">
      <t>ソウコ</t>
    </rPh>
    <rPh sb="4" eb="6">
      <t>ヒヨウ</t>
    </rPh>
    <rPh sb="6" eb="8">
      <t>タンカ</t>
    </rPh>
    <rPh sb="9" eb="10">
      <t>エン</t>
    </rPh>
    <rPh sb="16" eb="18">
      <t>ジドウ</t>
    </rPh>
    <rPh sb="18" eb="20">
      <t>ニュウリョク</t>
    </rPh>
    <phoneticPr fontId="25"/>
  </si>
  <si>
    <t>運賃・保険料・配送時の梱包費単価（円/kg）
（自動入力）</t>
    <rPh sb="0" eb="2">
      <t>ウンチン</t>
    </rPh>
    <rPh sb="3" eb="5">
      <t>ホケン</t>
    </rPh>
    <rPh sb="5" eb="6">
      <t>リョウ</t>
    </rPh>
    <rPh sb="7" eb="9">
      <t>ハイソウ</t>
    </rPh>
    <rPh sb="11" eb="13">
      <t>コンポウ</t>
    </rPh>
    <rPh sb="13" eb="14">
      <t>ヒ</t>
    </rPh>
    <rPh sb="14" eb="16">
      <t>タンカ</t>
    </rPh>
    <rPh sb="17" eb="18">
      <t>エン</t>
    </rPh>
    <rPh sb="24" eb="26">
      <t>ジドウ</t>
    </rPh>
    <rPh sb="26" eb="28">
      <t>ニュウリョク</t>
    </rPh>
    <phoneticPr fontId="25"/>
  </si>
  <si>
    <t>工場出荷段階価格（円）
（自動入力）</t>
  </si>
  <si>
    <t>工場渡しの販売金額（円）
（自動入力）</t>
  </si>
  <si>
    <t>平成29年度（2017年度）</t>
    <rPh sb="5" eb="6">
      <t>ド</t>
    </rPh>
    <rPh sb="12" eb="13">
      <t>ド</t>
    </rPh>
    <phoneticPr fontId="25"/>
  </si>
  <si>
    <t>関連企業</t>
    <rPh sb="0" eb="2">
      <t>カンレン</t>
    </rPh>
    <rPh sb="2" eb="4">
      <t>キギョウ</t>
    </rPh>
    <phoneticPr fontId="25"/>
  </si>
  <si>
    <t>全ての関連企業等</t>
    <rPh sb="0" eb="1">
      <t>スベ</t>
    </rPh>
    <rPh sb="3" eb="5">
      <t>カンレン</t>
    </rPh>
    <rPh sb="5" eb="8">
      <t>キギョウトウ</t>
    </rPh>
    <phoneticPr fontId="25"/>
  </si>
  <si>
    <t>全て</t>
    <rPh sb="0" eb="1">
      <t>スベ</t>
    </rPh>
    <phoneticPr fontId="25"/>
  </si>
  <si>
    <t>非関連企業</t>
    <rPh sb="0" eb="1">
      <t>ヒ</t>
    </rPh>
    <rPh sb="1" eb="3">
      <t>カンレン</t>
    </rPh>
    <rPh sb="3" eb="5">
      <t>キギョウ</t>
    </rPh>
    <phoneticPr fontId="25"/>
  </si>
  <si>
    <t>小計</t>
    <rPh sb="0" eb="2">
      <t>ショウケイ</t>
    </rPh>
    <phoneticPr fontId="25"/>
  </si>
  <si>
    <t>平成30年度（2018年度）</t>
    <rPh sb="5" eb="6">
      <t>ド</t>
    </rPh>
    <rPh sb="12" eb="13">
      <t>ド</t>
    </rPh>
    <phoneticPr fontId="25"/>
  </si>
  <si>
    <t>平成31年度・令和元年度（2019年度）</t>
    <rPh sb="5" eb="6">
      <t>ド</t>
    </rPh>
    <rPh sb="7" eb="9">
      <t>レイワ</t>
    </rPh>
    <rPh sb="9" eb="11">
      <t>ガンネン</t>
    </rPh>
    <rPh sb="11" eb="12">
      <t>ド</t>
    </rPh>
    <rPh sb="18" eb="19">
      <t>ド</t>
    </rPh>
    <phoneticPr fontId="28"/>
  </si>
  <si>
    <t>令和2年度（2020年度）</t>
    <rPh sb="11" eb="12">
      <t>ド</t>
    </rPh>
    <phoneticPr fontId="25"/>
  </si>
  <si>
    <t>令和3年度（2021年度）</t>
    <rPh sb="11" eb="12">
      <t>ド</t>
    </rPh>
    <phoneticPr fontId="25"/>
  </si>
  <si>
    <t>令和4年（2022年1月～2022年12月）</t>
    <rPh sb="11" eb="12">
      <t>ガツ</t>
    </rPh>
    <phoneticPr fontId="25"/>
  </si>
  <si>
    <r>
      <t>調査対象期間における貴社の本邦産同種の貨物の国内向け販売の状況について、</t>
    </r>
    <r>
      <rPr>
        <sz val="11"/>
        <rFont val="ＭＳ Ｐゴシック"/>
        <family val="3"/>
        <charset val="128"/>
      </rPr>
      <t>国内販売先の属性、品種及び受渡し条件ごとに、各期間の合計の数値を(1)、(2)及び(4)～(7)に、受渡し条件を(3)に、それぞれ回答してください。</t>
    </r>
    <rPh sb="0" eb="2">
      <t>チョウサ</t>
    </rPh>
    <rPh sb="2" eb="4">
      <t>タイショウ</t>
    </rPh>
    <rPh sb="4" eb="6">
      <t>キカン</t>
    </rPh>
    <rPh sb="10" eb="12">
      <t>キシャ</t>
    </rPh>
    <rPh sb="36" eb="38">
      <t>コクナイ</t>
    </rPh>
    <rPh sb="38" eb="40">
      <t>ハンバイ</t>
    </rPh>
    <rPh sb="40" eb="41">
      <t>サキ</t>
    </rPh>
    <rPh sb="42" eb="44">
      <t>ゾクセイ</t>
    </rPh>
    <rPh sb="45" eb="47">
      <t>ヒンシュ</t>
    </rPh>
    <rPh sb="46" eb="47">
      <t>セイヒン</t>
    </rPh>
    <rPh sb="58" eb="61">
      <t>カクキカン</t>
    </rPh>
    <rPh sb="62" eb="64">
      <t>ゴウケイ</t>
    </rPh>
    <rPh sb="65" eb="67">
      <t>スウチ</t>
    </rPh>
    <rPh sb="75" eb="76">
      <t>オヨ</t>
    </rPh>
    <rPh sb="86" eb="88">
      <t>ウケワタ</t>
    </rPh>
    <rPh sb="89" eb="91">
      <t>ジョウケン</t>
    </rPh>
    <rPh sb="101" eb="103">
      <t>カイトウ</t>
    </rPh>
    <phoneticPr fontId="25"/>
  </si>
  <si>
    <t xml:space="preserve"> （注1）「国内販売先の属性」については、関連企業と非関連企業に大別して記載ください。非関連企業については、「商社」及び「産業上の使用者」別に、品種（グレード）、品種（形状）、それぞれの数値を記入してください。</t>
  </si>
  <si>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25"/>
  </si>
  <si>
    <r>
      <t xml:space="preserve"> （注3）受渡し条件のうち、</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して貨物を運搬し、指定場所で当該貨物を受け渡す場合を言います。</t>
    </r>
    <r>
      <rPr>
        <b/>
        <u/>
        <sz val="11"/>
        <rFont val="ＭＳ Ｐゴシック"/>
        <family val="3"/>
        <charset val="128"/>
        <scheme val="minor"/>
      </rPr>
      <t>「工場渡し」</t>
    </r>
    <r>
      <rPr>
        <sz val="11"/>
        <rFont val="ＭＳ Ｐゴシック"/>
        <family val="3"/>
        <charset val="128"/>
        <scheme val="minor"/>
      </rPr>
      <t>とは、それぞれ貴社の工場</t>
    </r>
    <r>
      <rPr>
        <sz val="11"/>
        <rFont val="ＭＳ Ｐゴシック"/>
        <family val="3"/>
        <charset val="128"/>
        <scheme val="minor"/>
      </rPr>
      <t>で国内販売先に貨物を受け渡し、</t>
    </r>
    <r>
      <rPr>
        <b/>
        <u/>
        <sz val="11"/>
        <rFont val="ＭＳ Ｐゴシック"/>
        <family val="3"/>
        <charset val="128"/>
        <scheme val="minor"/>
      </rPr>
      <t>国内販売先が受渡し後の運賃等を負担</t>
    </r>
    <r>
      <rPr>
        <sz val="11"/>
        <rFont val="ＭＳ Ｐゴシック"/>
        <family val="3"/>
        <charset val="128"/>
        <scheme val="minor"/>
      </rPr>
      <t>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rPh sb="80" eb="82">
      <t>コウジョウ</t>
    </rPh>
    <rPh sb="82" eb="83">
      <t>ワタ</t>
    </rPh>
    <rPh sb="92" eb="94">
      <t>キシャ</t>
    </rPh>
    <rPh sb="109" eb="110">
      <t>ワタ</t>
    </rPh>
    <rPh sb="134" eb="135">
      <t>イ</t>
    </rPh>
    <phoneticPr fontId="25"/>
  </si>
  <si>
    <r>
      <t xml:space="preserve"> （注5</t>
    </r>
    <r>
      <rPr>
        <sz val="11"/>
        <rFont val="ＭＳ Ｐゴシック"/>
        <family val="3"/>
        <charset val="128"/>
      </rPr>
      <t>）取引が無い場合は空欄とせず、数値に係るものは「0」、その他は「該当無し」を記入してください。</t>
    </r>
    <rPh sb="42" eb="44">
      <t>キニュウ</t>
    </rPh>
    <phoneticPr fontId="25"/>
  </si>
  <si>
    <t>工場出荷段階価格（円）（自動入力）</t>
    <rPh sb="0" eb="2">
      <t>コウジョウ</t>
    </rPh>
    <rPh sb="2" eb="4">
      <t>シュッカ</t>
    </rPh>
    <rPh sb="4" eb="6">
      <t>ダンカイ</t>
    </rPh>
    <rPh sb="6" eb="8">
      <t>カカク</t>
    </rPh>
    <rPh sb="9" eb="10">
      <t>エン</t>
    </rPh>
    <phoneticPr fontId="25"/>
  </si>
  <si>
    <t>工場渡しの販売金額（円）（自動入力）</t>
    <rPh sb="0" eb="2">
      <t>コウジョウ</t>
    </rPh>
    <rPh sb="2" eb="3">
      <t>ワタ</t>
    </rPh>
    <rPh sb="5" eb="7">
      <t>ハンバイ</t>
    </rPh>
    <rPh sb="7" eb="9">
      <t>キンガク</t>
    </rPh>
    <rPh sb="10" eb="11">
      <t>エン</t>
    </rPh>
    <phoneticPr fontId="25"/>
  </si>
  <si>
    <t>様式C-2　販売契約の概要</t>
    <phoneticPr fontId="25"/>
  </si>
  <si>
    <r>
      <t>貴社が国内販売した本邦産同種の貨物の契約について、一次販売先の属性（商社及び産業上の使用者）ごとに、それぞれ</t>
    </r>
    <r>
      <rPr>
        <u/>
        <sz val="11"/>
        <color theme="1"/>
        <rFont val="ＭＳ Ｐゴシック"/>
        <family val="3"/>
        <charset val="128"/>
      </rPr>
      <t>令和4年(2022年）1月1日～令和4年（2022年）12月31日において取引量の多い上位３社</t>
    </r>
    <r>
      <rPr>
        <sz val="11"/>
        <color theme="1"/>
        <rFont val="ＭＳ Ｐゴシック"/>
        <family val="3"/>
        <charset val="128"/>
      </rPr>
      <t>に関して、以下の（１）から（８）に関する事項を回答してください。</t>
    </r>
    <rPh sb="34" eb="36">
      <t>ショウシャ</t>
    </rPh>
    <rPh sb="36" eb="37">
      <t>オヨ</t>
    </rPh>
    <rPh sb="38" eb="40">
      <t>サンギョウ</t>
    </rPh>
    <rPh sb="40" eb="41">
      <t>ジョウ</t>
    </rPh>
    <rPh sb="42" eb="45">
      <t>シヨウシャ</t>
    </rPh>
    <rPh sb="54" eb="56">
      <t>レイワ</t>
    </rPh>
    <rPh sb="79" eb="80">
      <t>ネン</t>
    </rPh>
    <rPh sb="102" eb="103">
      <t>カン</t>
    </rPh>
    <phoneticPr fontId="25"/>
  </si>
  <si>
    <t>商社①</t>
    <rPh sb="0" eb="2">
      <t>ショウシャ</t>
    </rPh>
    <phoneticPr fontId="25"/>
  </si>
  <si>
    <t>商社②</t>
    <rPh sb="0" eb="2">
      <t>ショウシャ</t>
    </rPh>
    <phoneticPr fontId="25"/>
  </si>
  <si>
    <t>商社③</t>
    <rPh sb="0" eb="2">
      <t>ショウシャ</t>
    </rPh>
    <phoneticPr fontId="25"/>
  </si>
  <si>
    <t>（１）一次販売先名</t>
  </si>
  <si>
    <t>（２）産業上の使用者名</t>
  </si>
  <si>
    <t>（３）販売契約の当事者名</t>
  </si>
  <si>
    <t>（４）販売価格の設定方法</t>
  </si>
  <si>
    <t>「（ⅳ）その他」を選択した場合、具体的な設定方法を記載
（例：原材料市況価格の追従、入札）</t>
    <rPh sb="9" eb="11">
      <t>センタク</t>
    </rPh>
    <rPh sb="13" eb="15">
      <t>バアイ</t>
    </rPh>
    <rPh sb="16" eb="19">
      <t>グタイテキ</t>
    </rPh>
    <rPh sb="20" eb="22">
      <t>セッテイ</t>
    </rPh>
    <rPh sb="22" eb="24">
      <t>ホウホウ</t>
    </rPh>
    <rPh sb="25" eb="27">
      <t>キサイ</t>
    </rPh>
    <rPh sb="29" eb="30">
      <t>レイ</t>
    </rPh>
    <rPh sb="31" eb="34">
      <t>ゲンザイリョウ</t>
    </rPh>
    <rPh sb="34" eb="36">
      <t>シキョウ</t>
    </rPh>
    <rPh sb="36" eb="38">
      <t>カカク</t>
    </rPh>
    <rPh sb="39" eb="41">
      <t>ツイショウ</t>
    </rPh>
    <rPh sb="42" eb="44">
      <t>ニュウサツ</t>
    </rPh>
    <phoneticPr fontId="25"/>
  </si>
  <si>
    <t>（５）販売契約の適用期間</t>
  </si>
  <si>
    <t>（６）割引、値引き及び割戻しの交渉</t>
  </si>
  <si>
    <t>「（ⅲ）その他」を選択した場合、その内容を記載</t>
    <rPh sb="9" eb="11">
      <t>センタク</t>
    </rPh>
    <rPh sb="13" eb="15">
      <t>バアイ</t>
    </rPh>
    <rPh sb="18" eb="20">
      <t>ナイヨウ</t>
    </rPh>
    <rPh sb="21" eb="23">
      <t>キサイ</t>
    </rPh>
    <phoneticPr fontId="25"/>
  </si>
  <si>
    <t>（７）仮価格と精算価格
（具体的な取引段階、精算の方法等を記載）</t>
    <rPh sb="13" eb="16">
      <t>グタイテキ</t>
    </rPh>
    <rPh sb="17" eb="19">
      <t>トリヒキ</t>
    </rPh>
    <rPh sb="19" eb="21">
      <t>ダンカイ</t>
    </rPh>
    <rPh sb="22" eb="24">
      <t>セイサン</t>
    </rPh>
    <rPh sb="25" eb="27">
      <t>ホウホウ</t>
    </rPh>
    <rPh sb="27" eb="28">
      <t>トウ</t>
    </rPh>
    <rPh sb="29" eb="31">
      <t>キサイ</t>
    </rPh>
    <phoneticPr fontId="25"/>
  </si>
  <si>
    <t>（８）品質保証契約等の内容及び当該契約等の当事者名</t>
  </si>
  <si>
    <t>産業上の使用者①</t>
    <rPh sb="0" eb="2">
      <t>サンギョウ</t>
    </rPh>
    <rPh sb="2" eb="3">
      <t>ジョウ</t>
    </rPh>
    <rPh sb="4" eb="7">
      <t>シヨウシャ</t>
    </rPh>
    <phoneticPr fontId="25"/>
  </si>
  <si>
    <t>産業上の使用者②</t>
    <rPh sb="0" eb="2">
      <t>サンギョウ</t>
    </rPh>
    <rPh sb="2" eb="3">
      <t>ジョウ</t>
    </rPh>
    <rPh sb="4" eb="7">
      <t>シヨウシャ</t>
    </rPh>
    <phoneticPr fontId="25"/>
  </si>
  <si>
    <t>産業上の使用者③</t>
    <rPh sb="0" eb="2">
      <t>サンギョウ</t>
    </rPh>
    <rPh sb="2" eb="3">
      <t>ジョウ</t>
    </rPh>
    <rPh sb="4" eb="7">
      <t>シヨウシャ</t>
    </rPh>
    <phoneticPr fontId="25"/>
  </si>
  <si>
    <t>（５）販売契約の適用期間</t>
    <phoneticPr fontId="25"/>
  </si>
  <si>
    <t>（６）割引、値引き及び割戻しの交渉</t>
    <phoneticPr fontId="25"/>
  </si>
  <si>
    <t>様式D-1-2 輸入品の概要</t>
    <rPh sb="0" eb="2">
      <t>ヨウシキ</t>
    </rPh>
    <rPh sb="8" eb="10">
      <t>ユニュウ</t>
    </rPh>
    <rPh sb="10" eb="11">
      <t>ヒン</t>
    </rPh>
    <rPh sb="12" eb="14">
      <t>ガイヨウ</t>
    </rPh>
    <phoneticPr fontId="25"/>
  </si>
  <si>
    <t xml:space="preserve">調査対象期間中に貴社が輸入した調査対象貨物について、輸入先、製品型番及び品種ごとの輸入品の概要を記入してください。必要に応じ行を追加してください。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41" eb="44">
      <t>ユニュウヒン</t>
    </rPh>
    <rPh sb="45" eb="47">
      <t>ガイヨウ</t>
    </rPh>
    <rPh sb="48" eb="50">
      <t>キニュウ</t>
    </rPh>
    <rPh sb="57" eb="59">
      <t>ヒツヨウ</t>
    </rPh>
    <rPh sb="60" eb="61">
      <t>オウ</t>
    </rPh>
    <rPh sb="62" eb="63">
      <t>ギョウ</t>
    </rPh>
    <rPh sb="64" eb="66">
      <t/>
    </rPh>
    <phoneticPr fontId="25"/>
  </si>
  <si>
    <t>輸入先名称
（英語名を併記）</t>
    <rPh sb="0" eb="2">
      <t>ユニュウ</t>
    </rPh>
    <rPh sb="2" eb="3">
      <t>サキ</t>
    </rPh>
    <rPh sb="3" eb="5">
      <t>メイショウ</t>
    </rPh>
    <rPh sb="7" eb="9">
      <t>エイゴ</t>
    </rPh>
    <rPh sb="9" eb="10">
      <t>メイ</t>
    </rPh>
    <rPh sb="11" eb="13">
      <t>ヘイキ</t>
    </rPh>
    <phoneticPr fontId="25"/>
  </si>
  <si>
    <t>製品型番コード</t>
    <phoneticPr fontId="25"/>
  </si>
  <si>
    <t>品種コード①
（グレード）</t>
    <rPh sb="0" eb="2">
      <t>ヒンシュ</t>
    </rPh>
    <phoneticPr fontId="25"/>
  </si>
  <si>
    <t>品種コード②
（形状）</t>
    <rPh sb="0" eb="2">
      <t>ヒンシュ</t>
    </rPh>
    <rPh sb="8" eb="10">
      <t>ケイジョウ</t>
    </rPh>
    <phoneticPr fontId="25"/>
  </si>
  <si>
    <t>品種コード③
（中和）</t>
    <rPh sb="0" eb="2">
      <t>ヒンシュ</t>
    </rPh>
    <rPh sb="8" eb="10">
      <t>チュウワ</t>
    </rPh>
    <phoneticPr fontId="25"/>
  </si>
  <si>
    <t>品種コード④
（焼成）</t>
    <rPh sb="0" eb="2">
      <t>ヒンシュ</t>
    </rPh>
    <rPh sb="8" eb="10">
      <t>ショウセイ</t>
    </rPh>
    <phoneticPr fontId="25"/>
  </si>
  <si>
    <t>荷姿</t>
    <rPh sb="0" eb="2">
      <t>ニスガタ</t>
    </rPh>
    <phoneticPr fontId="25"/>
  </si>
  <si>
    <t>貿易取引条件</t>
    <rPh sb="0" eb="2">
      <t>ボウエキ</t>
    </rPh>
    <rPh sb="2" eb="4">
      <t>トリヒキ</t>
    </rPh>
    <rPh sb="4" eb="6">
      <t>ジョウケン</t>
    </rPh>
    <phoneticPr fontId="25"/>
  </si>
  <si>
    <t>購入数量
（kg）</t>
    <rPh sb="0" eb="2">
      <t>コウニュウ</t>
    </rPh>
    <rPh sb="2" eb="4">
      <t>スウリョウ</t>
    </rPh>
    <phoneticPr fontId="25"/>
  </si>
  <si>
    <t>通貨単位</t>
    <phoneticPr fontId="25"/>
  </si>
  <si>
    <t>グロス
購入価格</t>
    <phoneticPr fontId="25"/>
  </si>
  <si>
    <t>平均単価</t>
    <phoneticPr fontId="25"/>
  </si>
  <si>
    <t>取引回数</t>
    <phoneticPr fontId="25"/>
  </si>
  <si>
    <t>合計</t>
    <rPh sb="0" eb="2">
      <t>ゴウケイ</t>
    </rPh>
    <phoneticPr fontId="25"/>
  </si>
  <si>
    <t>様式D-1-2 輸入品の概要【開示版】</t>
    <rPh sb="0" eb="2">
      <t>ヨウシキ</t>
    </rPh>
    <rPh sb="8" eb="10">
      <t>ユニュウ</t>
    </rPh>
    <rPh sb="10" eb="11">
      <t>ヒン</t>
    </rPh>
    <rPh sb="12" eb="14">
      <t>ガイヨウ</t>
    </rPh>
    <rPh sb="15" eb="17">
      <t>カイジ</t>
    </rPh>
    <rPh sb="17" eb="18">
      <t>バン</t>
    </rPh>
    <phoneticPr fontId="25"/>
  </si>
  <si>
    <t>様式D-1-3　輸入契約の概要</t>
    <rPh sb="0" eb="2">
      <t>ヨウシキ</t>
    </rPh>
    <rPh sb="8" eb="10">
      <t>ユニュウ</t>
    </rPh>
    <rPh sb="10" eb="12">
      <t>ケイヤク</t>
    </rPh>
    <rPh sb="13" eb="15">
      <t>ガイヨウ</t>
    </rPh>
    <phoneticPr fontId="25"/>
  </si>
  <si>
    <t>貴社による調査対象貨物の輸入契約について、輸入先ごとに回答してください。必要に応じ列を追加してください。</t>
    <rPh sb="41" eb="42">
      <t>レツ</t>
    </rPh>
    <phoneticPr fontId="25"/>
  </si>
  <si>
    <t>１．輸入先名称</t>
    <rPh sb="2" eb="4">
      <t>ユニュウ</t>
    </rPh>
    <rPh sb="4" eb="5">
      <t>サキ</t>
    </rPh>
    <rPh sb="5" eb="7">
      <t>メイショウ</t>
    </rPh>
    <phoneticPr fontId="25"/>
  </si>
  <si>
    <t>２．契約の内容</t>
    <rPh sb="2" eb="4">
      <t>ケイヤク</t>
    </rPh>
    <rPh sb="5" eb="7">
      <t>ナイヨウ</t>
    </rPh>
    <phoneticPr fontId="25"/>
  </si>
  <si>
    <t>（１） 製品型番及び品種</t>
    <rPh sb="4" eb="6">
      <t>セイヒン</t>
    </rPh>
    <rPh sb="8" eb="9">
      <t>オヨ</t>
    </rPh>
    <rPh sb="10" eb="12">
      <t>ヒンシュ</t>
    </rPh>
    <phoneticPr fontId="25"/>
  </si>
  <si>
    <t>製品型番コード</t>
    <rPh sb="0" eb="2">
      <t>セイヒン</t>
    </rPh>
    <rPh sb="2" eb="4">
      <t>カタバン</t>
    </rPh>
    <phoneticPr fontId="25"/>
  </si>
  <si>
    <t>品種コード①（グレード）</t>
    <rPh sb="0" eb="2">
      <t>ヒンシュ</t>
    </rPh>
    <phoneticPr fontId="25"/>
  </si>
  <si>
    <t>品種コード②（形状）</t>
    <rPh sb="0" eb="2">
      <t>ヒンシュ</t>
    </rPh>
    <rPh sb="7" eb="9">
      <t>ケイジョウ</t>
    </rPh>
    <phoneticPr fontId="25"/>
  </si>
  <si>
    <t>品種コード③（中和）</t>
    <rPh sb="0" eb="2">
      <t>ヒンシュ</t>
    </rPh>
    <rPh sb="7" eb="9">
      <t>チュウワ</t>
    </rPh>
    <phoneticPr fontId="25"/>
  </si>
  <si>
    <t>品種コード④（焼成）</t>
    <rPh sb="0" eb="2">
      <t>ヒンシュ</t>
    </rPh>
    <rPh sb="7" eb="9">
      <t>ショウセイ</t>
    </rPh>
    <phoneticPr fontId="25"/>
  </si>
  <si>
    <t>（２） 交渉開始時期</t>
    <phoneticPr fontId="25"/>
  </si>
  <si>
    <t>（３） 交渉に要する時間</t>
    <phoneticPr fontId="25"/>
  </si>
  <si>
    <t>（４） 契約期間</t>
    <phoneticPr fontId="25"/>
  </si>
  <si>
    <t>（５） 支払通貨単位</t>
    <phoneticPr fontId="25"/>
  </si>
  <si>
    <t>（６） 決済通貨単位</t>
    <phoneticPr fontId="25"/>
  </si>
  <si>
    <t>（７） 決済手段</t>
    <phoneticPr fontId="25"/>
  </si>
  <si>
    <t>（８） 価格決定方法（割引、値引及び割戻しの有無、仮価格と精算価格の有無並びにその方法・交渉内容等）</t>
    <phoneticPr fontId="25"/>
  </si>
  <si>
    <t>（９） 商品の引受場所の名称及び所在地</t>
    <phoneticPr fontId="25"/>
  </si>
  <si>
    <t>（１０） 費用の負担区分</t>
    <phoneticPr fontId="25"/>
  </si>
  <si>
    <t>（１１） 貴社及び輸入先以外の契約当事者の名称</t>
    <phoneticPr fontId="25"/>
  </si>
  <si>
    <t>（１２） 上記（１１）の者の役割及び利害関係の内容</t>
    <phoneticPr fontId="25"/>
  </si>
  <si>
    <t>（１３） その他売買契約に付随する契約等の内容（品質保証契約等）及び当該契約等の当事者名</t>
    <phoneticPr fontId="25"/>
  </si>
  <si>
    <t>（１４） その他の条件</t>
    <phoneticPr fontId="25"/>
  </si>
  <si>
    <t>（１５） 契約書の構成（基本契約書及び個別契約書等の有無）並びに個別契約書の発行単位（取引単位またはその他の単位の場合には具体的な単位区分）</t>
    <phoneticPr fontId="25"/>
  </si>
  <si>
    <t>（注）（１）～（１５）について、該当しない場合は、「該当なし」と記入してください。</t>
    <rPh sb="1" eb="2">
      <t>チュウ</t>
    </rPh>
    <rPh sb="16" eb="18">
      <t>ガイトウ</t>
    </rPh>
    <rPh sb="21" eb="23">
      <t>バアイ</t>
    </rPh>
    <rPh sb="26" eb="28">
      <t>ガイトウ</t>
    </rPh>
    <rPh sb="32" eb="34">
      <t>キニュウ</t>
    </rPh>
    <phoneticPr fontId="25"/>
  </si>
  <si>
    <t>様式D-１-７  輸入品に係る輸送費等の概要</t>
    <phoneticPr fontId="25"/>
  </si>
  <si>
    <t>企業名</t>
    <phoneticPr fontId="25"/>
  </si>
  <si>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25"/>
  </si>
  <si>
    <t>流通ルート</t>
    <rPh sb="0" eb="2">
      <t>リュウツウ</t>
    </rPh>
    <phoneticPr fontId="25"/>
  </si>
  <si>
    <t>名称
（英語名併記）</t>
    <rPh sb="0" eb="2">
      <t>メイショウ</t>
    </rPh>
    <rPh sb="4" eb="7">
      <t>エイゴメイ</t>
    </rPh>
    <rPh sb="7" eb="9">
      <t>ヘイキ</t>
    </rPh>
    <phoneticPr fontId="25"/>
  </si>
  <si>
    <t>所在地
（英語名併記）</t>
    <rPh sb="0" eb="3">
      <t>ショザイチ</t>
    </rPh>
    <phoneticPr fontId="25"/>
  </si>
  <si>
    <t>経路（陸路等）</t>
    <rPh sb="0" eb="2">
      <t>ケイロ</t>
    </rPh>
    <rPh sb="3" eb="5">
      <t>リクロ</t>
    </rPh>
    <rPh sb="5" eb="6">
      <t>トウ</t>
    </rPh>
    <phoneticPr fontId="25"/>
  </si>
  <si>
    <t>出発地</t>
    <rPh sb="0" eb="3">
      <t>シュッパツチ</t>
    </rPh>
    <phoneticPr fontId="25"/>
  </si>
  <si>
    <t>到着地</t>
    <rPh sb="0" eb="3">
      <t>トウチャクチ</t>
    </rPh>
    <phoneticPr fontId="25"/>
  </si>
  <si>
    <t>輸送業者名称
（英語名併記）</t>
    <rPh sb="0" eb="2">
      <t>ユソウ</t>
    </rPh>
    <rPh sb="2" eb="4">
      <t>ギョウシャ</t>
    </rPh>
    <rPh sb="4" eb="6">
      <t>メイショウ</t>
    </rPh>
    <rPh sb="8" eb="11">
      <t>エイゴメイ</t>
    </rPh>
    <rPh sb="11" eb="13">
      <t>ヘイキ</t>
    </rPh>
    <phoneticPr fontId="25"/>
  </si>
  <si>
    <t>輸送手段</t>
    <rPh sb="0" eb="2">
      <t>ユソウ</t>
    </rPh>
    <rPh sb="2" eb="4">
      <t>シュダン</t>
    </rPh>
    <phoneticPr fontId="25"/>
  </si>
  <si>
    <t>輸送日数</t>
    <rPh sb="0" eb="2">
      <t>ユソウ</t>
    </rPh>
    <rPh sb="2" eb="4">
      <t>ニッスウ</t>
    </rPh>
    <phoneticPr fontId="25"/>
  </si>
  <si>
    <t>費用の支払者
（英語名併記）</t>
    <rPh sb="0" eb="2">
      <t>ヒヨウ</t>
    </rPh>
    <rPh sb="3" eb="5">
      <t>シハラ</t>
    </rPh>
    <rPh sb="5" eb="6">
      <t>シャ</t>
    </rPh>
    <phoneticPr fontId="25"/>
  </si>
  <si>
    <t>（記載例）</t>
    <phoneticPr fontId="25"/>
  </si>
  <si>
    <t>（株）XYZ</t>
    <rPh sb="1" eb="2">
      <t>カブ</t>
    </rPh>
    <phoneticPr fontId="25"/>
  </si>
  <si>
    <t>×国×県×市</t>
    <rPh sb="1" eb="2">
      <t>コク</t>
    </rPh>
    <rPh sb="3" eb="4">
      <t>ケン</t>
    </rPh>
    <rPh sb="5" eb="6">
      <t>シ</t>
    </rPh>
    <phoneticPr fontId="25"/>
  </si>
  <si>
    <t>陸路</t>
    <rPh sb="0" eb="2">
      <t>リクロ</t>
    </rPh>
    <phoneticPr fontId="25"/>
  </si>
  <si>
    <t>●●工場</t>
    <rPh sb="2" eb="4">
      <t>コウジョウ</t>
    </rPh>
    <phoneticPr fontId="25"/>
  </si>
  <si>
    <t>（株）ABC</t>
    <rPh sb="1" eb="2">
      <t>カブ</t>
    </rPh>
    <phoneticPr fontId="25"/>
  </si>
  <si>
    <t>21MTコンテナ車</t>
    <rPh sb="8" eb="9">
      <t>シャ</t>
    </rPh>
    <phoneticPr fontId="25"/>
  </si>
  <si>
    <t>2日</t>
    <rPh sb="1" eb="2">
      <t>ニチ</t>
    </rPh>
    <phoneticPr fontId="25"/>
  </si>
  <si>
    <t>生産者</t>
    <rPh sb="0" eb="3">
      <t>セイサンシャ</t>
    </rPh>
    <phoneticPr fontId="25"/>
  </si>
  <si>
    <t>↓</t>
    <phoneticPr fontId="25"/>
  </si>
  <si>
    <t>輸出国内流通業者</t>
    <rPh sb="0" eb="2">
      <t>ユシュツ</t>
    </rPh>
    <rPh sb="2" eb="3">
      <t>コク</t>
    </rPh>
    <rPh sb="3" eb="4">
      <t>ナイ</t>
    </rPh>
    <rPh sb="4" eb="6">
      <t>リュウツウ</t>
    </rPh>
    <rPh sb="6" eb="8">
      <t>ギョウシャ</t>
    </rPh>
    <phoneticPr fontId="25"/>
  </si>
  <si>
    <t>輸出者</t>
    <rPh sb="0" eb="2">
      <t>ユシュツ</t>
    </rPh>
    <rPh sb="2" eb="3">
      <t>シャ</t>
    </rPh>
    <phoneticPr fontId="25"/>
  </si>
  <si>
    <t>輸入業者</t>
    <rPh sb="0" eb="2">
      <t>ユニュウ</t>
    </rPh>
    <rPh sb="2" eb="4">
      <t>ギョウシャ</t>
    </rPh>
    <phoneticPr fontId="25"/>
  </si>
  <si>
    <t>貴社　</t>
    <rPh sb="0" eb="2">
      <t>キシャ</t>
    </rPh>
    <phoneticPr fontId="25"/>
  </si>
  <si>
    <t>日本国内流通業者</t>
    <rPh sb="0" eb="2">
      <t>ニホン</t>
    </rPh>
    <rPh sb="2" eb="4">
      <t>コクナイ</t>
    </rPh>
    <rPh sb="4" eb="6">
      <t>リュウツウ</t>
    </rPh>
    <rPh sb="6" eb="8">
      <t>ギョウシャ</t>
    </rPh>
    <phoneticPr fontId="25"/>
  </si>
  <si>
    <t>産業上の使用者</t>
    <phoneticPr fontId="25"/>
  </si>
  <si>
    <t>様式D-2・D-3　個別輸入取引の内容</t>
    <rPh sb="0" eb="2">
      <t>ヨウシキ</t>
    </rPh>
    <phoneticPr fontId="25"/>
  </si>
  <si>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25"/>
  </si>
  <si>
    <t xml:space="preserve">（注）金額を記入する際には、最小通貨単位まで表示すること、また、記入要領に通貨単位が指定されていない場合は、通貨単位が分かるように、ISO4217の通貨コード英字3桁（例：USD、CNY）を、様式D-2・D-3の項目名の下に記入してください。ただし、通貨単位が取引ごとに異なる場合は、金額を回答する項目の左側に一列追加して、通貨単位を記入してください。 </t>
    <rPh sb="1" eb="2">
      <t>チュウ</t>
    </rPh>
    <phoneticPr fontId="25"/>
  </si>
  <si>
    <t>調査項目</t>
    <rPh sb="0" eb="2">
      <t>チョウサ</t>
    </rPh>
    <rPh sb="2" eb="4">
      <t>コウモク</t>
    </rPh>
    <phoneticPr fontId="25"/>
  </si>
  <si>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</si>
  <si>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</si>
  <si>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</si>
  <si>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</si>
  <si>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</si>
  <si>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</si>
  <si>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</si>
  <si>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</si>
  <si>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</si>
  <si>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</si>
  <si>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</si>
  <si>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</si>
  <si>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</si>
  <si>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</si>
  <si>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</si>
  <si>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</si>
  <si>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25"/>
  </si>
  <si>
    <t>Ｄ-2-9-1　　　　　　　　　　</t>
    <phoneticPr fontId="25"/>
  </si>
  <si>
    <t>Ｄ-2-9-2　　　　　　　　　　</t>
    <phoneticPr fontId="25"/>
  </si>
  <si>
    <t>Ｄ-2-9-3　　　　　　　　　　</t>
    <phoneticPr fontId="25"/>
  </si>
  <si>
    <t>Ｄ-2-9-4　　　　　　　　　　</t>
    <phoneticPr fontId="25"/>
  </si>
  <si>
    <t>Ｄ-2-10-1　　　　　　　　　　</t>
    <phoneticPr fontId="25"/>
  </si>
  <si>
    <t>Ｄ-2-10-2　　　　　　　　　　</t>
  </si>
  <si>
    <t>Ｄ-2-11　　　　　　　　　　</t>
    <phoneticPr fontId="25"/>
  </si>
  <si>
    <t>Ｄ-2-12　　　　　　　　</t>
    <phoneticPr fontId="25"/>
  </si>
  <si>
    <t>Ｄ-2-13-1　　　　　　　</t>
    <phoneticPr fontId="25"/>
  </si>
  <si>
    <t>Ｄ-2-13-2　　　　　　　</t>
  </si>
  <si>
    <t>Ｄ-2-13-3　　　　　　　</t>
  </si>
  <si>
    <t>Ｄ-2-14</t>
    <phoneticPr fontId="25"/>
  </si>
  <si>
    <t>Ｄ-2-15</t>
    <phoneticPr fontId="25"/>
  </si>
  <si>
    <t>Ｄ-2-16-1</t>
    <phoneticPr fontId="25"/>
  </si>
  <si>
    <t>Ｄ-2-16-2</t>
  </si>
  <si>
    <t>Ｄ-2-16-3</t>
  </si>
  <si>
    <t>Ｄ-2-17</t>
    <phoneticPr fontId="25"/>
  </si>
  <si>
    <t>Ｄ-2-18-1</t>
    <phoneticPr fontId="25"/>
  </si>
  <si>
    <t>Ｄ-2-18-2</t>
  </si>
  <si>
    <t>Ｄ-2-18-3</t>
  </si>
  <si>
    <t>Ｄ-2-19-1</t>
    <phoneticPr fontId="25"/>
  </si>
  <si>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</si>
  <si>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</si>
  <si>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</si>
  <si>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</si>
  <si>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</si>
  <si>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</si>
  <si>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</si>
  <si>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</si>
  <si>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</si>
  <si>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</si>
  <si>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</si>
  <si>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</si>
  <si>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</si>
  <si>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</si>
  <si>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</si>
  <si>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</si>
  <si>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</si>
  <si>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</si>
  <si>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</si>
  <si>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</si>
  <si>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</si>
  <si>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</si>
  <si>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</si>
  <si>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</si>
  <si>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</si>
  <si>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</si>
  <si>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25"/>
  </si>
  <si>
    <t>Ｄ-3-20</t>
    <phoneticPr fontId="25"/>
  </si>
  <si>
    <t>Ｄ-3-21</t>
    <phoneticPr fontId="25"/>
  </si>
  <si>
    <t>Ｄ-3-22</t>
    <phoneticPr fontId="25"/>
  </si>
  <si>
    <t>Ｄ-3-23</t>
    <phoneticPr fontId="25"/>
  </si>
  <si>
    <t>輸入先名称</t>
    <rPh sb="0" eb="3">
      <t>ユニュウサキ</t>
    </rPh>
    <rPh sb="3" eb="5">
      <t>メイショウ</t>
    </rPh>
    <phoneticPr fontId="25"/>
  </si>
  <si>
    <t>輸入先の
関連状況</t>
    <rPh sb="0" eb="3">
      <t>ユニュウサキ</t>
    </rPh>
    <rPh sb="5" eb="7">
      <t>カンレン</t>
    </rPh>
    <rPh sb="7" eb="9">
      <t>ジョウキョウ</t>
    </rPh>
    <phoneticPr fontId="25"/>
  </si>
  <si>
    <t>輸入先業種</t>
    <rPh sb="0" eb="3">
      <t>ユニュウサキ</t>
    </rPh>
    <rPh sb="3" eb="5">
      <t>ギョウシュ</t>
    </rPh>
    <phoneticPr fontId="25"/>
  </si>
  <si>
    <t>社内管理番号</t>
    <rPh sb="0" eb="2">
      <t>シャナイ</t>
    </rPh>
    <rPh sb="2" eb="4">
      <t>カンリ</t>
    </rPh>
    <rPh sb="4" eb="6">
      <t>バンゴウ</t>
    </rPh>
    <phoneticPr fontId="25"/>
  </si>
  <si>
    <t>生産者名称</t>
    <rPh sb="0" eb="3">
      <t>セイサンシャ</t>
    </rPh>
    <rPh sb="3" eb="5">
      <t>メイショウ</t>
    </rPh>
    <phoneticPr fontId="25"/>
  </si>
  <si>
    <t>生産者関連状況</t>
    <rPh sb="0" eb="3">
      <t>セイサンシャ</t>
    </rPh>
    <rPh sb="3" eb="5">
      <t>カンレン</t>
    </rPh>
    <rPh sb="5" eb="7">
      <t>ジョウキョウ</t>
    </rPh>
    <phoneticPr fontId="25"/>
  </si>
  <si>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25"/>
  </si>
  <si>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25"/>
  </si>
  <si>
    <t>輸出者</t>
    <rPh sb="0" eb="3">
      <t>ユシュツシャ</t>
    </rPh>
    <phoneticPr fontId="25"/>
  </si>
  <si>
    <t>輸出者関連状況</t>
    <rPh sb="0" eb="3">
      <t>ユシュツシャ</t>
    </rPh>
    <rPh sb="3" eb="5">
      <t>カンレン</t>
    </rPh>
    <rPh sb="5" eb="7">
      <t>ジョウキョウ</t>
    </rPh>
    <phoneticPr fontId="25"/>
  </si>
  <si>
    <t>輸入者</t>
    <rPh sb="0" eb="3">
      <t>ユニュウシャ</t>
    </rPh>
    <phoneticPr fontId="25"/>
  </si>
  <si>
    <t>輸入者
関連状況</t>
    <rPh sb="0" eb="3">
      <t>ユニュウシャ</t>
    </rPh>
    <rPh sb="4" eb="6">
      <t>カンレン</t>
    </rPh>
    <rPh sb="6" eb="8">
      <t>ジョウキョウ</t>
    </rPh>
    <phoneticPr fontId="25"/>
  </si>
  <si>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25"/>
  </si>
  <si>
    <t>日本国内流通業者（輸入者以外）関連状況</t>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25"/>
  </si>
  <si>
    <t>産業上の使用者
名称</t>
    <rPh sb="0" eb="2">
      <t>サンギョウ</t>
    </rPh>
    <rPh sb="2" eb="3">
      <t>ジョウ</t>
    </rPh>
    <rPh sb="4" eb="7">
      <t>シヨウシャ</t>
    </rPh>
    <rPh sb="8" eb="10">
      <t>メイショウ</t>
    </rPh>
    <phoneticPr fontId="25"/>
  </si>
  <si>
    <t>産業上の使用者
関連状況</t>
    <rPh sb="0" eb="2">
      <t>サンギョウ</t>
    </rPh>
    <rPh sb="2" eb="3">
      <t>ジョウ</t>
    </rPh>
    <rPh sb="4" eb="7">
      <t>シヨウシャ</t>
    </rPh>
    <rPh sb="8" eb="10">
      <t>カンレン</t>
    </rPh>
    <rPh sb="10" eb="12">
      <t>ジョウキョウ</t>
    </rPh>
    <phoneticPr fontId="25"/>
  </si>
  <si>
    <t>製品型番
コード</t>
    <rPh sb="0" eb="2">
      <t>セイヒン</t>
    </rPh>
    <rPh sb="2" eb="4">
      <t>カタバン</t>
    </rPh>
    <phoneticPr fontId="25"/>
  </si>
  <si>
    <t>品種コード①
（グレード）</t>
    <phoneticPr fontId="25"/>
  </si>
  <si>
    <t>インボイス
番号</t>
    <rPh sb="6" eb="8">
      <t>バンゴウ</t>
    </rPh>
    <phoneticPr fontId="25"/>
  </si>
  <si>
    <t>インボイスの日付</t>
    <rPh sb="6" eb="8">
      <t>ヒヅケ</t>
    </rPh>
    <phoneticPr fontId="25"/>
  </si>
  <si>
    <t>購入日</t>
    <rPh sb="0" eb="2">
      <t>コウニュウ</t>
    </rPh>
    <rPh sb="2" eb="3">
      <t>ビ</t>
    </rPh>
    <phoneticPr fontId="25"/>
  </si>
  <si>
    <t>引受場所コード</t>
    <rPh sb="0" eb="2">
      <t>ヒキウケ</t>
    </rPh>
    <rPh sb="2" eb="4">
      <t>バショ</t>
    </rPh>
    <phoneticPr fontId="25"/>
  </si>
  <si>
    <t>積出地（港）
コード</t>
    <rPh sb="0" eb="1">
      <t>ツ</t>
    </rPh>
    <rPh sb="1" eb="2">
      <t>ダ</t>
    </rPh>
    <rPh sb="2" eb="3">
      <t>チ</t>
    </rPh>
    <rPh sb="4" eb="5">
      <t>ミナト</t>
    </rPh>
    <phoneticPr fontId="25"/>
  </si>
  <si>
    <t>中継地（港）
コード</t>
    <rPh sb="0" eb="2">
      <t>チュウケイ</t>
    </rPh>
    <rPh sb="2" eb="3">
      <t>チ</t>
    </rPh>
    <rPh sb="4" eb="5">
      <t>ミナト</t>
    </rPh>
    <phoneticPr fontId="25"/>
  </si>
  <si>
    <t>輸入地（港）
コード</t>
    <rPh sb="0" eb="2">
      <t>ユニュウ</t>
    </rPh>
    <rPh sb="2" eb="3">
      <t>チ</t>
    </rPh>
    <rPh sb="4" eb="5">
      <t>ミナト</t>
    </rPh>
    <phoneticPr fontId="25"/>
  </si>
  <si>
    <t>入荷場所
コード</t>
    <rPh sb="0" eb="2">
      <t>ニュウカ</t>
    </rPh>
    <rPh sb="2" eb="4">
      <t>バショ</t>
    </rPh>
    <phoneticPr fontId="25"/>
  </si>
  <si>
    <t>貿易取引
条件</t>
    <rPh sb="0" eb="2">
      <t>ボウエキ</t>
    </rPh>
    <rPh sb="2" eb="4">
      <t>トリヒキ</t>
    </rPh>
    <rPh sb="5" eb="7">
      <t>ジョウケン</t>
    </rPh>
    <phoneticPr fontId="25"/>
  </si>
  <si>
    <t>通貨単位</t>
    <rPh sb="0" eb="2">
      <t>ツウカ</t>
    </rPh>
    <rPh sb="2" eb="4">
      <t>タンイ</t>
    </rPh>
    <phoneticPr fontId="25"/>
  </si>
  <si>
    <t>グロス
購入価格</t>
    <rPh sb="4" eb="6">
      <t>コウニュウ</t>
    </rPh>
    <rPh sb="6" eb="8">
      <t>カカク</t>
    </rPh>
    <phoneticPr fontId="25"/>
  </si>
  <si>
    <t>グロス
購入単価</t>
    <rPh sb="4" eb="6">
      <t>コウニュウ</t>
    </rPh>
    <rPh sb="6" eb="8">
      <t>タンカ</t>
    </rPh>
    <phoneticPr fontId="25"/>
  </si>
  <si>
    <t>購入数量</t>
    <rPh sb="0" eb="2">
      <t>コウニュウ</t>
    </rPh>
    <rPh sb="2" eb="4">
      <t>スウリョウ</t>
    </rPh>
    <phoneticPr fontId="25"/>
  </si>
  <si>
    <t>支払日</t>
    <rPh sb="0" eb="3">
      <t>シハライビ</t>
    </rPh>
    <phoneticPr fontId="25"/>
  </si>
  <si>
    <t>決済手段</t>
    <rPh sb="0" eb="2">
      <t>ケッサイ</t>
    </rPh>
    <rPh sb="2" eb="4">
      <t>シュダン</t>
    </rPh>
    <phoneticPr fontId="25"/>
  </si>
  <si>
    <t>支払金額</t>
    <rPh sb="0" eb="2">
      <t>シハラ</t>
    </rPh>
    <rPh sb="2" eb="4">
      <t>キンガク</t>
    </rPh>
    <phoneticPr fontId="25"/>
  </si>
  <si>
    <t>支払通貨単位</t>
    <rPh sb="0" eb="2">
      <t>シハラ</t>
    </rPh>
    <rPh sb="2" eb="4">
      <t>ツウカ</t>
    </rPh>
    <rPh sb="4" eb="6">
      <t>タンイ</t>
    </rPh>
    <phoneticPr fontId="25"/>
  </si>
  <si>
    <t>支払換算レート</t>
    <rPh sb="0" eb="2">
      <t>シハライ</t>
    </rPh>
    <rPh sb="2" eb="4">
      <t>カンサン</t>
    </rPh>
    <phoneticPr fontId="25"/>
  </si>
  <si>
    <t>支払換算
レート
適用基準日</t>
    <rPh sb="0" eb="2">
      <t>シハラ</t>
    </rPh>
    <rPh sb="2" eb="4">
      <t>カンサン</t>
    </rPh>
    <rPh sb="9" eb="11">
      <t>テキヨウ</t>
    </rPh>
    <rPh sb="11" eb="14">
      <t>キジュンビ</t>
    </rPh>
    <phoneticPr fontId="25"/>
  </si>
  <si>
    <t>支払換算
レート種類</t>
    <rPh sb="0" eb="2">
      <t>シハライ</t>
    </rPh>
    <rPh sb="2" eb="4">
      <t>カンサン</t>
    </rPh>
    <rPh sb="8" eb="10">
      <t>シュルイ</t>
    </rPh>
    <phoneticPr fontId="25"/>
  </si>
  <si>
    <t>割戻し（購入価格に係るもの）
（注）</t>
    <rPh sb="0" eb="2">
      <t>ワリモド</t>
    </rPh>
    <rPh sb="4" eb="6">
      <t>コウニュウ</t>
    </rPh>
    <rPh sb="6" eb="8">
      <t>カカク</t>
    </rPh>
    <rPh sb="9" eb="10">
      <t>カカ</t>
    </rPh>
    <rPh sb="16" eb="17">
      <t>チュウ</t>
    </rPh>
    <phoneticPr fontId="25"/>
  </si>
  <si>
    <t>割引（購入価格に係るもの）
（注）</t>
    <rPh sb="0" eb="2">
      <t>ワリビキ</t>
    </rPh>
    <rPh sb="3" eb="5">
      <t>コウニュウ</t>
    </rPh>
    <rPh sb="5" eb="7">
      <t>カカク</t>
    </rPh>
    <rPh sb="8" eb="9">
      <t>カカ</t>
    </rPh>
    <phoneticPr fontId="25"/>
  </si>
  <si>
    <t>その他購入価格の修正
（注）</t>
    <rPh sb="2" eb="3">
      <t>タ</t>
    </rPh>
    <rPh sb="3" eb="5">
      <t>コウニュウ</t>
    </rPh>
    <rPh sb="5" eb="7">
      <t>カカク</t>
    </rPh>
    <rPh sb="8" eb="10">
      <t>シュウセイ</t>
    </rPh>
    <phoneticPr fontId="25"/>
  </si>
  <si>
    <t>内国間接税
（注）</t>
    <rPh sb="0" eb="2">
      <t>ナイコク</t>
    </rPh>
    <rPh sb="2" eb="5">
      <t>カンセツゼイ</t>
    </rPh>
    <phoneticPr fontId="25"/>
  </si>
  <si>
    <t>倉庫保管費
（注）</t>
    <rPh sb="0" eb="2">
      <t>ソウコ</t>
    </rPh>
    <rPh sb="2" eb="4">
      <t>ホカン</t>
    </rPh>
    <rPh sb="4" eb="5">
      <t>ヒ</t>
    </rPh>
    <phoneticPr fontId="25"/>
  </si>
  <si>
    <t>倉庫移動費
（注）</t>
    <rPh sb="0" eb="2">
      <t>ソウコ</t>
    </rPh>
    <rPh sb="2" eb="4">
      <t>イドウ</t>
    </rPh>
    <rPh sb="4" eb="5">
      <t>ヒ</t>
    </rPh>
    <phoneticPr fontId="25"/>
  </si>
  <si>
    <t>テスト及び
検査費
（注）</t>
    <rPh sb="3" eb="4">
      <t>オヨ</t>
    </rPh>
    <rPh sb="6" eb="8">
      <t>ケンサ</t>
    </rPh>
    <rPh sb="8" eb="9">
      <t>ヒ</t>
    </rPh>
    <phoneticPr fontId="25"/>
  </si>
  <si>
    <t>梱包費
（注）</t>
    <rPh sb="0" eb="2">
      <t>コンポウ</t>
    </rPh>
    <phoneticPr fontId="25"/>
  </si>
  <si>
    <t>輸出国内運賃
（注）</t>
    <rPh sb="0" eb="2">
      <t>ユシュツ</t>
    </rPh>
    <rPh sb="2" eb="4">
      <t>コクナイ</t>
    </rPh>
    <rPh sb="4" eb="6">
      <t>ウンチン</t>
    </rPh>
    <phoneticPr fontId="25"/>
  </si>
  <si>
    <t>輸出国内保険料
（注）</t>
    <rPh sb="2" eb="4">
      <t>コクナイ</t>
    </rPh>
    <rPh sb="4" eb="7">
      <t>ホケンリョウ</t>
    </rPh>
    <phoneticPr fontId="25"/>
  </si>
  <si>
    <t>輸出国内
荷役及び
通関諸費用
（注）</t>
    <rPh sb="2" eb="4">
      <t>コクナイ</t>
    </rPh>
    <rPh sb="5" eb="7">
      <t>ニヤク</t>
    </rPh>
    <rPh sb="7" eb="8">
      <t>オヨ</t>
    </rPh>
    <rPh sb="10" eb="12">
      <t>ツウカン</t>
    </rPh>
    <rPh sb="12" eb="15">
      <t>ショヒヨウ</t>
    </rPh>
    <phoneticPr fontId="25"/>
  </si>
  <si>
    <t>その他の輸出
国内輸送費用
（注）</t>
    <rPh sb="2" eb="3">
      <t>タ</t>
    </rPh>
    <rPh sb="4" eb="6">
      <t>ユシュツ</t>
    </rPh>
    <rPh sb="7" eb="9">
      <t>コクナイ</t>
    </rPh>
    <rPh sb="9" eb="11">
      <t>ユソウ</t>
    </rPh>
    <rPh sb="11" eb="13">
      <t>ヒヨウ</t>
    </rPh>
    <phoneticPr fontId="25"/>
  </si>
  <si>
    <t>輸出税
（注）</t>
    <rPh sb="0" eb="2">
      <t>ユシュツ</t>
    </rPh>
    <rPh sb="2" eb="3">
      <t>ゼイ</t>
    </rPh>
    <phoneticPr fontId="25"/>
  </si>
  <si>
    <t>輸出申告
番号</t>
    <rPh sb="0" eb="2">
      <t>ユシュツ</t>
    </rPh>
    <rPh sb="2" eb="4">
      <t>シンコク</t>
    </rPh>
    <rPh sb="5" eb="7">
      <t>バンゴウ</t>
    </rPh>
    <phoneticPr fontId="25"/>
  </si>
  <si>
    <t>国際運賃
（注）</t>
    <rPh sb="0" eb="2">
      <t>コクサイ</t>
    </rPh>
    <rPh sb="2" eb="4">
      <t>ウンチン</t>
    </rPh>
    <phoneticPr fontId="25"/>
  </si>
  <si>
    <t>運送状の番号
（B/L又はAWB等）</t>
    <rPh sb="0" eb="2">
      <t>ウンソウ</t>
    </rPh>
    <rPh sb="2" eb="3">
      <t>ジョウ</t>
    </rPh>
    <rPh sb="4" eb="6">
      <t>バンゴウ</t>
    </rPh>
    <rPh sb="11" eb="12">
      <t>マタ</t>
    </rPh>
    <rPh sb="16" eb="17">
      <t>ナド</t>
    </rPh>
    <phoneticPr fontId="25"/>
  </si>
  <si>
    <t>国際保険料
（注）</t>
    <rPh sb="0" eb="2">
      <t>コクサイ</t>
    </rPh>
    <rPh sb="2" eb="5">
      <t>ホケンリョウ</t>
    </rPh>
    <phoneticPr fontId="25"/>
  </si>
  <si>
    <t>日本国内荷役及び通関諸費用</t>
    <rPh sb="0" eb="2">
      <t>ニホン</t>
    </rPh>
    <rPh sb="2" eb="4">
      <t>コクナイ</t>
    </rPh>
    <rPh sb="4" eb="6">
      <t>ニヤク</t>
    </rPh>
    <rPh sb="6" eb="7">
      <t>オヨ</t>
    </rPh>
    <rPh sb="8" eb="10">
      <t>ツウカン</t>
    </rPh>
    <rPh sb="10" eb="13">
      <t>ショヒヨウ</t>
    </rPh>
    <phoneticPr fontId="25"/>
  </si>
  <si>
    <t>輸入関税</t>
    <rPh sb="0" eb="2">
      <t>ユニュウ</t>
    </rPh>
    <rPh sb="2" eb="4">
      <t>カンゼイ</t>
    </rPh>
    <phoneticPr fontId="25"/>
  </si>
  <si>
    <t>輸入許可日</t>
    <rPh sb="0" eb="2">
      <t>ユニュウ</t>
    </rPh>
    <rPh sb="2" eb="4">
      <t>キョカ</t>
    </rPh>
    <rPh sb="4" eb="5">
      <t>ビ</t>
    </rPh>
    <phoneticPr fontId="25"/>
  </si>
  <si>
    <t>輸入申告番号</t>
    <rPh sb="0" eb="2">
      <t>ユニュウ</t>
    </rPh>
    <rPh sb="2" eb="4">
      <t>シンコク</t>
    </rPh>
    <rPh sb="4" eb="6">
      <t>バンゴウ</t>
    </rPh>
    <phoneticPr fontId="25"/>
  </si>
  <si>
    <t>輸入関税
の払戻し</t>
    <rPh sb="0" eb="2">
      <t>ユニュウ</t>
    </rPh>
    <rPh sb="2" eb="4">
      <t>カンゼイ</t>
    </rPh>
    <rPh sb="6" eb="7">
      <t>ハラ</t>
    </rPh>
    <rPh sb="7" eb="8">
      <t>モド</t>
    </rPh>
    <phoneticPr fontId="25"/>
  </si>
  <si>
    <t>日本国内運賃</t>
    <rPh sb="0" eb="2">
      <t>ニホン</t>
    </rPh>
    <rPh sb="2" eb="4">
      <t>コクナイ</t>
    </rPh>
    <rPh sb="4" eb="6">
      <t>ウンチン</t>
    </rPh>
    <phoneticPr fontId="25"/>
  </si>
  <si>
    <t>日本国内
倉庫保管費</t>
    <rPh sb="0" eb="2">
      <t>ニホン</t>
    </rPh>
    <rPh sb="2" eb="4">
      <t>コクナイ</t>
    </rPh>
    <rPh sb="5" eb="7">
      <t>ソウコ</t>
    </rPh>
    <rPh sb="7" eb="10">
      <t>ホカンヒ</t>
    </rPh>
    <phoneticPr fontId="25"/>
  </si>
  <si>
    <t>日本国内
倉庫移動費</t>
    <rPh sb="0" eb="2">
      <t>ニホン</t>
    </rPh>
    <rPh sb="2" eb="4">
      <t>コクナイ</t>
    </rPh>
    <rPh sb="5" eb="7">
      <t>ソウコ</t>
    </rPh>
    <rPh sb="7" eb="9">
      <t>イドウ</t>
    </rPh>
    <rPh sb="9" eb="10">
      <t>ヒ</t>
    </rPh>
    <phoneticPr fontId="25"/>
  </si>
  <si>
    <t>その他の
輸送費用</t>
    <rPh sb="2" eb="3">
      <t>タ</t>
    </rPh>
    <rPh sb="5" eb="7">
      <t>ユソウ</t>
    </rPh>
    <rPh sb="7" eb="9">
      <t>ヒヨウ</t>
    </rPh>
    <phoneticPr fontId="25"/>
  </si>
  <si>
    <t>その他
費用</t>
    <rPh sb="2" eb="3">
      <t>タ</t>
    </rPh>
    <rPh sb="4" eb="6">
      <t>ヒヨウ</t>
    </rPh>
    <phoneticPr fontId="25"/>
  </si>
  <si>
    <t>単位</t>
    <rPh sb="0" eb="2">
      <t>タンイ</t>
    </rPh>
    <phoneticPr fontId="25"/>
  </si>
  <si>
    <t>(YYYY/MM/DD)</t>
    <phoneticPr fontId="25"/>
  </si>
  <si>
    <t>（kg）</t>
    <phoneticPr fontId="25"/>
  </si>
  <si>
    <t>（円）</t>
    <phoneticPr fontId="25"/>
  </si>
  <si>
    <t>計</t>
    <rPh sb="0" eb="1">
      <t>ケイ</t>
    </rPh>
    <phoneticPr fontId="25"/>
  </si>
  <si>
    <t>様式D-2・D-3　個別輸入取引の内容【開示版】</t>
    <rPh sb="0" eb="2">
      <t>ヨウシキ</t>
    </rPh>
    <rPh sb="20" eb="23">
      <t>カイジバン</t>
    </rPh>
    <phoneticPr fontId="25"/>
  </si>
  <si>
    <t>　Ｄ-2-1-4　　　　　　　　　　　　　</t>
    <phoneticPr fontId="25"/>
  </si>
  <si>
    <t>様式 E-1 　原産国が異なる製品</t>
    <rPh sb="0" eb="2">
      <t>ヨウシキ</t>
    </rPh>
    <rPh sb="8" eb="10">
      <t>ゲンサン</t>
    </rPh>
    <rPh sb="10" eb="11">
      <t>クニ</t>
    </rPh>
    <rPh sb="12" eb="13">
      <t>コト</t>
    </rPh>
    <rPh sb="15" eb="17">
      <t>セイヒン</t>
    </rPh>
    <phoneticPr fontId="25"/>
  </si>
  <si>
    <t>貴社が取り扱った（生産、輸入、購入、販売又は使用した）ことのある電解二酸化マンガンの原産国及び品種を回答してください。</t>
    <phoneticPr fontId="25"/>
  </si>
  <si>
    <t>　　　　　　　　　品種
原産国</t>
    <rPh sb="9" eb="11">
      <t>ヒンシュ</t>
    </rPh>
    <rPh sb="13" eb="16">
      <t>ゲンサンコク</t>
    </rPh>
    <phoneticPr fontId="25"/>
  </si>
  <si>
    <t>アルカリグレード</t>
    <phoneticPr fontId="25"/>
  </si>
  <si>
    <t>マンガングレード</t>
    <phoneticPr fontId="25"/>
  </si>
  <si>
    <t>リチウム一次用グレード</t>
    <rPh sb="4" eb="6">
      <t>イチジ</t>
    </rPh>
    <rPh sb="6" eb="7">
      <t>ヨウ</t>
    </rPh>
    <phoneticPr fontId="25"/>
  </si>
  <si>
    <t>フェライト用グレード</t>
    <rPh sb="5" eb="6">
      <t>ヨウ</t>
    </rPh>
    <phoneticPr fontId="25"/>
  </si>
  <si>
    <t>その他
（　　　　　　　　　　　　）　　　　</t>
    <rPh sb="2" eb="3">
      <t>タ</t>
    </rPh>
    <phoneticPr fontId="25"/>
  </si>
  <si>
    <t>日本</t>
  </si>
  <si>
    <t>中国</t>
  </si>
  <si>
    <t>その他
（国名：　　　　　）</t>
    <rPh sb="2" eb="3">
      <t>ホカ</t>
    </rPh>
    <rPh sb="5" eb="6">
      <t>クニ</t>
    </rPh>
    <rPh sb="6" eb="7">
      <t>メイ</t>
    </rPh>
    <phoneticPr fontId="25"/>
  </si>
  <si>
    <t>様式 F-2-2　損益の内容</t>
    <rPh sb="0" eb="2">
      <t>ヨウシキ</t>
    </rPh>
    <rPh sb="9" eb="11">
      <t>ソンエキ</t>
    </rPh>
    <rPh sb="12" eb="14">
      <t>ナイヨウ</t>
    </rPh>
    <phoneticPr fontId="25"/>
  </si>
  <si>
    <t>（単位）金額：円</t>
    <phoneticPr fontId="25"/>
  </si>
  <si>
    <t>令和元年度
（2019年度）</t>
    <rPh sb="0" eb="2">
      <t>レイワ</t>
    </rPh>
    <rPh sb="2" eb="3">
      <t>モト</t>
    </rPh>
    <rPh sb="3" eb="4">
      <t>ネン</t>
    </rPh>
    <rPh sb="4" eb="5">
      <t>ド</t>
    </rPh>
    <rPh sb="11" eb="12">
      <t>ネン</t>
    </rPh>
    <rPh sb="12" eb="13">
      <t>ド</t>
    </rPh>
    <phoneticPr fontId="25"/>
  </si>
  <si>
    <t>令和2年度
（2020年度）</t>
    <rPh sb="12" eb="13">
      <t>ド</t>
    </rPh>
    <phoneticPr fontId="25"/>
  </si>
  <si>
    <t>令和3年度
（2021年度）</t>
    <rPh sb="12" eb="13">
      <t>ド</t>
    </rPh>
    <phoneticPr fontId="25"/>
  </si>
  <si>
    <t>令和4年
（2022年1月～2022年12月）</t>
    <rPh sb="0" eb="2">
      <t>レイワ</t>
    </rPh>
    <rPh sb="3" eb="4">
      <t>ネン</t>
    </rPh>
    <rPh sb="12" eb="13">
      <t>ガツ</t>
    </rPh>
    <rPh sb="18" eb="19">
      <t>ネン</t>
    </rPh>
    <rPh sb="21" eb="22">
      <t>ガツ</t>
    </rPh>
    <phoneticPr fontId="25"/>
  </si>
  <si>
    <t>Ⅰ．売上高</t>
    <rPh sb="2" eb="5">
      <t>ウリアゲダカ</t>
    </rPh>
    <phoneticPr fontId="25"/>
  </si>
  <si>
    <t>Ⅱ．売上原価</t>
    <rPh sb="2" eb="4">
      <t>ウリアゲ</t>
    </rPh>
    <rPh sb="4" eb="6">
      <t>ゲンカ</t>
    </rPh>
    <phoneticPr fontId="25"/>
  </si>
  <si>
    <t>１．</t>
    <phoneticPr fontId="25"/>
  </si>
  <si>
    <t>原材料費</t>
    <phoneticPr fontId="25"/>
  </si>
  <si>
    <t>①</t>
    <phoneticPr fontId="25"/>
  </si>
  <si>
    <t>二酸化マンガン鉱石</t>
    <phoneticPr fontId="25"/>
  </si>
  <si>
    <t>②</t>
    <phoneticPr fontId="25"/>
  </si>
  <si>
    <t>③</t>
    <phoneticPr fontId="25"/>
  </si>
  <si>
    <t>④</t>
    <phoneticPr fontId="25"/>
  </si>
  <si>
    <t>⑤</t>
    <phoneticPr fontId="25"/>
  </si>
  <si>
    <t>⑥</t>
    <phoneticPr fontId="25"/>
  </si>
  <si>
    <t>⑦</t>
    <phoneticPr fontId="25"/>
  </si>
  <si>
    <t>⑧</t>
    <phoneticPr fontId="25"/>
  </si>
  <si>
    <t>⑨</t>
    <phoneticPr fontId="25"/>
  </si>
  <si>
    <t>その他の直接原材料費</t>
    <rPh sb="2" eb="3">
      <t>タ</t>
    </rPh>
    <rPh sb="4" eb="6">
      <t>チョクセツ</t>
    </rPh>
    <rPh sb="6" eb="10">
      <t>ゲンザイリョウヒ</t>
    </rPh>
    <phoneticPr fontId="25"/>
  </si>
  <si>
    <t>⑩</t>
    <phoneticPr fontId="25"/>
  </si>
  <si>
    <t>その他の間接材料費</t>
    <rPh sb="2" eb="3">
      <t>タ</t>
    </rPh>
    <rPh sb="4" eb="6">
      <t>カンセツ</t>
    </rPh>
    <rPh sb="6" eb="9">
      <t>ザイリョウヒ</t>
    </rPh>
    <phoneticPr fontId="25"/>
  </si>
  <si>
    <t>⑪</t>
    <phoneticPr fontId="25"/>
  </si>
  <si>
    <t>⑫</t>
    <phoneticPr fontId="25"/>
  </si>
  <si>
    <t>２．</t>
    <phoneticPr fontId="25"/>
  </si>
  <si>
    <t>労務費</t>
    <rPh sb="0" eb="3">
      <t>ロウムヒ</t>
    </rPh>
    <phoneticPr fontId="25"/>
  </si>
  <si>
    <t>直接労務費</t>
    <rPh sb="0" eb="2">
      <t>チョクセツ</t>
    </rPh>
    <rPh sb="2" eb="5">
      <t>ロウムヒ</t>
    </rPh>
    <phoneticPr fontId="25"/>
  </si>
  <si>
    <t>間接労務費</t>
    <rPh sb="0" eb="2">
      <t>カンセツ</t>
    </rPh>
    <rPh sb="2" eb="5">
      <t>ロウムヒ</t>
    </rPh>
    <phoneticPr fontId="25"/>
  </si>
  <si>
    <t>３．</t>
    <phoneticPr fontId="25"/>
  </si>
  <si>
    <t>経費</t>
    <rPh sb="0" eb="2">
      <t>ケイヒ</t>
    </rPh>
    <phoneticPr fontId="25"/>
  </si>
  <si>
    <t>減価償却費（鉱滓処理に係るもの）</t>
    <rPh sb="0" eb="2">
      <t>ゲンカ</t>
    </rPh>
    <rPh sb="2" eb="4">
      <t>ショウキャク</t>
    </rPh>
    <rPh sb="4" eb="5">
      <t>ヒ</t>
    </rPh>
    <rPh sb="6" eb="8">
      <t>コウサイ</t>
    </rPh>
    <rPh sb="8" eb="10">
      <t>ショリ</t>
    </rPh>
    <rPh sb="11" eb="12">
      <t>カカ</t>
    </rPh>
    <phoneticPr fontId="10"/>
  </si>
  <si>
    <t>減価償却費（上記①以外のもの）</t>
    <rPh sb="0" eb="2">
      <t>ゲンカ</t>
    </rPh>
    <rPh sb="2" eb="4">
      <t>ショウキャク</t>
    </rPh>
    <rPh sb="4" eb="5">
      <t>ヒ</t>
    </rPh>
    <rPh sb="6" eb="8">
      <t>ジョウキ</t>
    </rPh>
    <rPh sb="9" eb="11">
      <t>イガイ</t>
    </rPh>
    <phoneticPr fontId="10"/>
  </si>
  <si>
    <t>電力</t>
    <rPh sb="0" eb="2">
      <t>デンリョク</t>
    </rPh>
    <phoneticPr fontId="10"/>
  </si>
  <si>
    <t>燃料</t>
    <rPh sb="0" eb="2">
      <t>ネンリョウ</t>
    </rPh>
    <phoneticPr fontId="10"/>
  </si>
  <si>
    <t>修繕費</t>
    <rPh sb="0" eb="3">
      <t>シュウゼンヒ</t>
    </rPh>
    <phoneticPr fontId="10"/>
  </si>
  <si>
    <t>梱包費・輸送費</t>
    <rPh sb="0" eb="2">
      <t>コンポウ</t>
    </rPh>
    <rPh sb="2" eb="3">
      <t>ヒ</t>
    </rPh>
    <rPh sb="4" eb="7">
      <t>ユソウヒ</t>
    </rPh>
    <phoneticPr fontId="10"/>
  </si>
  <si>
    <t>鉱滓処理費</t>
    <rPh sb="0" eb="2">
      <t>コウサイ</t>
    </rPh>
    <rPh sb="2" eb="4">
      <t>ショリ</t>
    </rPh>
    <rPh sb="4" eb="5">
      <t>ヒ</t>
    </rPh>
    <phoneticPr fontId="10"/>
  </si>
  <si>
    <t>外注費</t>
    <rPh sb="0" eb="3">
      <t>ガイチュウヒ</t>
    </rPh>
    <phoneticPr fontId="25"/>
  </si>
  <si>
    <t>その他の直接経費</t>
    <rPh sb="2" eb="3">
      <t>タ</t>
    </rPh>
    <rPh sb="4" eb="6">
      <t>チョクセツ</t>
    </rPh>
    <rPh sb="6" eb="8">
      <t>ケイヒ</t>
    </rPh>
    <phoneticPr fontId="25"/>
  </si>
  <si>
    <t>その他の間接経費</t>
    <rPh sb="2" eb="3">
      <t>タ</t>
    </rPh>
    <rPh sb="4" eb="6">
      <t>カンセツ</t>
    </rPh>
    <rPh sb="6" eb="8">
      <t>ケイヒ</t>
    </rPh>
    <phoneticPr fontId="25"/>
  </si>
  <si>
    <t>４．</t>
    <phoneticPr fontId="25"/>
  </si>
  <si>
    <t>総製造費用(１+２+３)</t>
    <phoneticPr fontId="25"/>
  </si>
  <si>
    <t>５．</t>
    <phoneticPr fontId="25"/>
  </si>
  <si>
    <t>期首仕掛品棚卸高－期末仕掛品棚卸高</t>
    <phoneticPr fontId="25"/>
  </si>
  <si>
    <t>６．</t>
  </si>
  <si>
    <t>その他（上記（１～５）記載項目以外）</t>
    <phoneticPr fontId="25"/>
  </si>
  <si>
    <t>７．</t>
  </si>
  <si>
    <t>完成品製造原価（４＋５＋６）</t>
    <phoneticPr fontId="25"/>
  </si>
  <si>
    <t>８．</t>
  </si>
  <si>
    <t>商品仕入高</t>
    <rPh sb="0" eb="2">
      <t>ショウヒン</t>
    </rPh>
    <rPh sb="2" eb="4">
      <t>シイレ</t>
    </rPh>
    <rPh sb="4" eb="5">
      <t>ダカ</t>
    </rPh>
    <phoneticPr fontId="25"/>
  </si>
  <si>
    <t>９．</t>
    <phoneticPr fontId="25"/>
  </si>
  <si>
    <t>期首製品及び商品棚卸高－期末製品及び商品棚卸高</t>
    <phoneticPr fontId="25"/>
  </si>
  <si>
    <t>Ⅲ．売上総利益（Ⅰ－Ⅱ）</t>
    <rPh sb="2" eb="4">
      <t>ウリアゲ</t>
    </rPh>
    <rPh sb="4" eb="7">
      <t>ソウリエキ</t>
    </rPh>
    <phoneticPr fontId="25"/>
  </si>
  <si>
    <t>Ⅳ．販売費及び一般管理費</t>
    <rPh sb="2" eb="5">
      <t>ハンバイヒ</t>
    </rPh>
    <rPh sb="5" eb="6">
      <t>オヨ</t>
    </rPh>
    <rPh sb="7" eb="9">
      <t>イッパン</t>
    </rPh>
    <rPh sb="9" eb="12">
      <t>カンリヒ</t>
    </rPh>
    <phoneticPr fontId="25"/>
  </si>
  <si>
    <t>Ⅴ．営業利益（Ⅲ－Ⅳ）</t>
    <rPh sb="2" eb="4">
      <t>エイギョウ</t>
    </rPh>
    <rPh sb="4" eb="6">
      <t>リエキ</t>
    </rPh>
    <phoneticPr fontId="25"/>
  </si>
  <si>
    <t>Ⅵ．営業外利益</t>
    <rPh sb="2" eb="5">
      <t>エイギョウガイ</t>
    </rPh>
    <rPh sb="5" eb="7">
      <t>リエキ</t>
    </rPh>
    <phoneticPr fontId="25"/>
  </si>
  <si>
    <t>Ⅶ．営業外費用</t>
    <rPh sb="2" eb="5">
      <t>エイギョウガイ</t>
    </rPh>
    <rPh sb="5" eb="7">
      <t>ヒヨウ</t>
    </rPh>
    <phoneticPr fontId="25"/>
  </si>
  <si>
    <t>１．財務費用</t>
    <rPh sb="2" eb="4">
      <t>ザイム</t>
    </rPh>
    <rPh sb="4" eb="6">
      <t>ヒヨウ</t>
    </rPh>
    <phoneticPr fontId="25"/>
  </si>
  <si>
    <t>２．その他</t>
    <rPh sb="4" eb="5">
      <t>タ</t>
    </rPh>
    <phoneticPr fontId="25"/>
  </si>
  <si>
    <t>Ⅷ．経常利益（Ⅴ＋Ⅵ－Ⅶ）</t>
    <rPh sb="2" eb="4">
      <t>ケイジョウ</t>
    </rPh>
    <rPh sb="4" eb="6">
      <t>リエキ</t>
    </rPh>
    <phoneticPr fontId="25"/>
  </si>
  <si>
    <t>参考１．</t>
    <rPh sb="0" eb="2">
      <t>サンコウ</t>
    </rPh>
    <phoneticPr fontId="25"/>
  </si>
  <si>
    <t>期首製品及び商品棚卸高</t>
    <rPh sb="0" eb="2">
      <t>キシュ</t>
    </rPh>
    <rPh sb="2" eb="4">
      <t>セイヒン</t>
    </rPh>
    <rPh sb="8" eb="10">
      <t>タナオロ</t>
    </rPh>
    <rPh sb="10" eb="11">
      <t>タカ</t>
    </rPh>
    <phoneticPr fontId="25"/>
  </si>
  <si>
    <t>参考２．</t>
    <rPh sb="0" eb="2">
      <t>サンコウ</t>
    </rPh>
    <phoneticPr fontId="25"/>
  </si>
  <si>
    <t>期末製品及び商品棚卸高</t>
    <rPh sb="0" eb="2">
      <t>キマツ</t>
    </rPh>
    <rPh sb="2" eb="4">
      <t>セイヒン</t>
    </rPh>
    <rPh sb="8" eb="10">
      <t>タナオロ</t>
    </rPh>
    <rPh sb="10" eb="11">
      <t>タカ</t>
    </rPh>
    <phoneticPr fontId="25"/>
  </si>
  <si>
    <t>参考３．</t>
    <rPh sb="0" eb="2">
      <t>サンコウ</t>
    </rPh>
    <phoneticPr fontId="25"/>
  </si>
  <si>
    <t>期首製品及び商品棚卸量</t>
    <rPh sb="0" eb="2">
      <t>キシュ</t>
    </rPh>
    <rPh sb="2" eb="4">
      <t>セイヒン</t>
    </rPh>
    <rPh sb="8" eb="10">
      <t>タナオロ</t>
    </rPh>
    <rPh sb="10" eb="11">
      <t>リョウ</t>
    </rPh>
    <phoneticPr fontId="25"/>
  </si>
  <si>
    <t>参考４．</t>
    <rPh sb="0" eb="2">
      <t>サンコウ</t>
    </rPh>
    <phoneticPr fontId="25"/>
  </si>
  <si>
    <t>期末製品及び商品棚卸量</t>
    <rPh sb="0" eb="2">
      <t>キマツ</t>
    </rPh>
    <rPh sb="2" eb="4">
      <t>セイヒン</t>
    </rPh>
    <rPh sb="8" eb="10">
      <t>タナオロ</t>
    </rPh>
    <rPh sb="10" eb="11">
      <t>リョウ</t>
    </rPh>
    <phoneticPr fontId="25"/>
  </si>
  <si>
    <t>参考５．</t>
    <rPh sb="0" eb="2">
      <t>サンコウ</t>
    </rPh>
    <phoneticPr fontId="25"/>
  </si>
  <si>
    <t>国内向け生産高</t>
    <rPh sb="0" eb="2">
      <t>コクナイ</t>
    </rPh>
    <rPh sb="2" eb="3">
      <t>ム</t>
    </rPh>
    <rPh sb="4" eb="6">
      <t>セイサン</t>
    </rPh>
    <rPh sb="6" eb="7">
      <t>ダカ</t>
    </rPh>
    <phoneticPr fontId="25"/>
  </si>
  <si>
    <t>参考６．</t>
    <rPh sb="0" eb="2">
      <t>サンコウ</t>
    </rPh>
    <phoneticPr fontId="25"/>
  </si>
  <si>
    <t>国内向け生産量</t>
    <rPh sb="0" eb="2">
      <t>コクナイ</t>
    </rPh>
    <rPh sb="2" eb="3">
      <t>ム</t>
    </rPh>
    <rPh sb="4" eb="6">
      <t>セイサン</t>
    </rPh>
    <rPh sb="6" eb="7">
      <t>リョウ</t>
    </rPh>
    <phoneticPr fontId="25"/>
  </si>
  <si>
    <t>（注1）</t>
    <phoneticPr fontId="25"/>
  </si>
  <si>
    <r>
      <t>各項目の数値については、</t>
    </r>
    <r>
      <rPr>
        <sz val="11"/>
        <rFont val="ＭＳ Ｐゴシック"/>
        <family val="3"/>
        <charset val="128"/>
      </rPr>
      <t>貴社・貴グループが生産した本邦産同種の貨物について、輸出分を除き、自家消費分を含めて算出してください。</t>
    </r>
    <rPh sb="0" eb="3">
      <t>カクコウモク</t>
    </rPh>
    <rPh sb="4" eb="6">
      <t>スウチ</t>
    </rPh>
    <rPh sb="12" eb="14">
      <t>キシャ</t>
    </rPh>
    <rPh sb="15" eb="16">
      <t>キ</t>
    </rPh>
    <rPh sb="21" eb="23">
      <t>セイサン</t>
    </rPh>
    <phoneticPr fontId="25"/>
  </si>
  <si>
    <t>（注2）</t>
    <phoneticPr fontId="25"/>
  </si>
  <si>
    <t>Ⅱ．売上原価の１．原材料費や３．経費等に加えるべき項目があれば追加してください。</t>
    <rPh sb="2" eb="4">
      <t>ウリアゲ</t>
    </rPh>
    <rPh sb="4" eb="6">
      <t>ゲンカ</t>
    </rPh>
    <rPh sb="16" eb="18">
      <t>ケイヒ</t>
    </rPh>
    <phoneticPr fontId="25"/>
  </si>
  <si>
    <t>（注3）</t>
    <phoneticPr fontId="25"/>
  </si>
  <si>
    <t>Ⅱ．売上原価の６．その他（上記（１～５）記載項目以外）に数値を記載した場合は、その内容が分かる明細を添付資料として提出してください。</t>
    <rPh sb="2" eb="4">
      <t>ウリアゲ</t>
    </rPh>
    <rPh sb="4" eb="6">
      <t>ゲンカ</t>
    </rPh>
    <rPh sb="44" eb="45">
      <t>ワ</t>
    </rPh>
    <rPh sb="50" eb="52">
      <t>テンプ</t>
    </rPh>
    <rPh sb="52" eb="54">
      <t>シリョウ</t>
    </rPh>
    <phoneticPr fontId="25"/>
  </si>
  <si>
    <t>（注4）</t>
    <phoneticPr fontId="25"/>
  </si>
  <si>
    <t>Ⅵ．営業外利益については、当該製品にひもづくものとして貴社の経理処理において個別に計上されたもののみを記載してください。</t>
    <rPh sb="2" eb="5">
      <t>エイギョウガイ</t>
    </rPh>
    <rPh sb="5" eb="7">
      <t>リエキ</t>
    </rPh>
    <rPh sb="13" eb="15">
      <t>トウガイ</t>
    </rPh>
    <rPh sb="15" eb="17">
      <t>セイヒン</t>
    </rPh>
    <rPh sb="27" eb="28">
      <t>キ</t>
    </rPh>
    <rPh sb="28" eb="29">
      <t>シャ</t>
    </rPh>
    <rPh sb="30" eb="32">
      <t>ケイリ</t>
    </rPh>
    <rPh sb="32" eb="34">
      <t>ショリ</t>
    </rPh>
    <rPh sb="38" eb="40">
      <t>コベツ</t>
    </rPh>
    <rPh sb="41" eb="43">
      <t>ケイジョウ</t>
    </rPh>
    <rPh sb="51" eb="53">
      <t>キサイ</t>
    </rPh>
    <phoneticPr fontId="25"/>
  </si>
  <si>
    <t>（注5）</t>
    <phoneticPr fontId="25"/>
  </si>
  <si>
    <t>取引が無い場合は空欄とせず、「0」を記入してください。</t>
    <phoneticPr fontId="25"/>
  </si>
  <si>
    <t>様式F-2-3-1　原価計算作成基準、製品在庫の評価基準及び評価方法、減価償却の方法</t>
    <phoneticPr fontId="25"/>
  </si>
  <si>
    <t>貴社の原価計算作成基準、製品在庫の評価基準及び評価方法、減価償却の方法を回答してください。</t>
    <rPh sb="3" eb="5">
      <t>ゲンカ</t>
    </rPh>
    <rPh sb="5" eb="7">
      <t>ケイサン</t>
    </rPh>
    <rPh sb="7" eb="9">
      <t>サクセイ</t>
    </rPh>
    <rPh sb="9" eb="11">
      <t>キジュン</t>
    </rPh>
    <rPh sb="12" eb="14">
      <t>セイヒン</t>
    </rPh>
    <rPh sb="14" eb="16">
      <t>ザイコ</t>
    </rPh>
    <rPh sb="17" eb="19">
      <t>ヒョウカ</t>
    </rPh>
    <rPh sb="19" eb="21">
      <t>キジュン</t>
    </rPh>
    <rPh sb="21" eb="22">
      <t>オヨ</t>
    </rPh>
    <rPh sb="23" eb="25">
      <t>ヒョウカ</t>
    </rPh>
    <rPh sb="25" eb="27">
      <t>ホウホウ</t>
    </rPh>
    <rPh sb="28" eb="30">
      <t>ゲンカ</t>
    </rPh>
    <rPh sb="30" eb="32">
      <t>ショウキャク</t>
    </rPh>
    <rPh sb="33" eb="35">
      <t>ホウホウ</t>
    </rPh>
    <rPh sb="36" eb="38">
      <t>カイトウ</t>
    </rPh>
    <phoneticPr fontId="25"/>
  </si>
  <si>
    <t>1. 原価計算作成基準</t>
    <phoneticPr fontId="25"/>
  </si>
  <si>
    <t>貴社の原価計算作成基準について、以下から該当するものを１つ選択してください。</t>
  </si>
  <si>
    <t>①標準原価計算</t>
    <phoneticPr fontId="25"/>
  </si>
  <si>
    <t>②実際原価計算</t>
    <phoneticPr fontId="25"/>
  </si>
  <si>
    <t>③上記以外</t>
    <phoneticPr fontId="25"/>
  </si>
  <si>
    <t>上記で③を選択した場合は、その内容について説明して下さい。</t>
    <phoneticPr fontId="25"/>
  </si>
  <si>
    <t>原価計算方法の変更（該当する場合）</t>
    <rPh sb="0" eb="2">
      <t>ゲンカ</t>
    </rPh>
    <rPh sb="2" eb="4">
      <t>ケイサン</t>
    </rPh>
    <rPh sb="4" eb="6">
      <t>ホウホウ</t>
    </rPh>
    <rPh sb="7" eb="9">
      <t>ヘンコウ</t>
    </rPh>
    <rPh sb="10" eb="12">
      <t>ガイトウ</t>
    </rPh>
    <rPh sb="14" eb="16">
      <t>バアイ</t>
    </rPh>
    <phoneticPr fontId="25"/>
  </si>
  <si>
    <t>調査対象期間中に原価計算の方法を変更した場合には、変更内容、当該変更を適用した日及び当該変更に伴う影響を説明してください（例：原価計算の単位の変更や実際原価計算から標準原価計算への変更など）。</t>
    <rPh sb="86" eb="88">
      <t>ケイサン</t>
    </rPh>
    <phoneticPr fontId="25"/>
  </si>
  <si>
    <t>科目名</t>
  </si>
  <si>
    <t>変更内容</t>
  </si>
  <si>
    <t>適用日</t>
  </si>
  <si>
    <t>影響</t>
  </si>
  <si>
    <t>2. 製品在庫の評価基準及び評価方法</t>
    <phoneticPr fontId="25"/>
  </si>
  <si>
    <t>貴社の製品在庫の評価基準及び評価方法を記載してください。</t>
    <rPh sb="3" eb="5">
      <t>セイヒン</t>
    </rPh>
    <rPh sb="5" eb="7">
      <t>ザイコ</t>
    </rPh>
    <rPh sb="8" eb="10">
      <t>ヒョウカ</t>
    </rPh>
    <rPh sb="10" eb="12">
      <t>キジュン</t>
    </rPh>
    <rPh sb="12" eb="13">
      <t>オヨ</t>
    </rPh>
    <rPh sb="14" eb="16">
      <t>ヒョウカ</t>
    </rPh>
    <rPh sb="16" eb="18">
      <t>ホウホウ</t>
    </rPh>
    <rPh sb="19" eb="21">
      <t>キサイ</t>
    </rPh>
    <phoneticPr fontId="25"/>
  </si>
  <si>
    <t>製品在庫の評価方法や評価基準の変更（該当する場合）</t>
    <rPh sb="0" eb="2">
      <t>セイヒン</t>
    </rPh>
    <rPh sb="2" eb="4">
      <t>ザイコ</t>
    </rPh>
    <rPh sb="5" eb="7">
      <t>ヒョウカ</t>
    </rPh>
    <rPh sb="7" eb="9">
      <t>ホウホウ</t>
    </rPh>
    <rPh sb="10" eb="12">
      <t>ヒョウカ</t>
    </rPh>
    <rPh sb="12" eb="14">
      <t>キジュン</t>
    </rPh>
    <rPh sb="15" eb="17">
      <t>ヘンコウ</t>
    </rPh>
    <rPh sb="18" eb="20">
      <t>ガイトウ</t>
    </rPh>
    <rPh sb="22" eb="24">
      <t>バアイ</t>
    </rPh>
    <phoneticPr fontId="25"/>
  </si>
  <si>
    <t>調査対象期間中に製品在庫の評価方法や評価基準を変更した場合には、変更内容、当該変更を適用した日及び当該変更に伴う金額を含む影響を説明してください。</t>
    <phoneticPr fontId="25"/>
  </si>
  <si>
    <t>項目名</t>
  </si>
  <si>
    <t>3. 減価償却方法</t>
    <phoneticPr fontId="25"/>
  </si>
  <si>
    <t>減価償却の方法（定額法若しくは定率法、科目別（建物、機械等）の耐用年数等）を記載してください。</t>
    <rPh sb="38" eb="40">
      <t>キサイ</t>
    </rPh>
    <phoneticPr fontId="25"/>
  </si>
  <si>
    <t>減価償却の方法の変更（該当する場合）</t>
    <rPh sb="0" eb="2">
      <t>ゲンカ</t>
    </rPh>
    <rPh sb="2" eb="4">
      <t>ショウキャク</t>
    </rPh>
    <rPh sb="5" eb="7">
      <t>ホウホウ</t>
    </rPh>
    <rPh sb="8" eb="10">
      <t>ヘンコウ</t>
    </rPh>
    <rPh sb="11" eb="13">
      <t>ガイトウ</t>
    </rPh>
    <rPh sb="15" eb="17">
      <t>バアイ</t>
    </rPh>
    <phoneticPr fontId="25"/>
  </si>
  <si>
    <t>調査対象期間中に減価償却の方法を変更した場合には、変更内容、当該変更を適用した日及び当該変更に伴う影響を説明してください。</t>
    <phoneticPr fontId="25"/>
  </si>
  <si>
    <t>様式F-2-4　単位当たりの製造原価</t>
    <rPh sb="0" eb="2">
      <t>ヨウシキ</t>
    </rPh>
    <rPh sb="16" eb="18">
      <t>ゲンカ</t>
    </rPh>
    <phoneticPr fontId="25"/>
  </si>
  <si>
    <t>調査対象期間中に貴社が生産した本邦産同種の貨物の単位当たり（kg）の製造原価の内数である原材料費を回答してください。</t>
    <rPh sb="39" eb="41">
      <t>ウチスウ</t>
    </rPh>
    <rPh sb="44" eb="47">
      <t>ゲンザイリョウ</t>
    </rPh>
    <rPh sb="47" eb="48">
      <t>ヒ</t>
    </rPh>
    <phoneticPr fontId="25"/>
  </si>
  <si>
    <r>
      <t>１kg</t>
    </r>
    <r>
      <rPr>
        <sz val="11"/>
        <rFont val="ＭＳ Ｐゴシック"/>
        <family val="3"/>
        <charset val="128"/>
      </rPr>
      <t>あたりの費用（円）</t>
    </r>
    <rPh sb="7" eb="9">
      <t>ヒヨウ</t>
    </rPh>
    <rPh sb="10" eb="11">
      <t>エン</t>
    </rPh>
    <phoneticPr fontId="25"/>
  </si>
  <si>
    <t>様式F-2-5　原材料、燃料及び電力の輸入、購入及び使用</t>
    <rPh sb="0" eb="2">
      <t>ヨウシキ</t>
    </rPh>
    <rPh sb="24" eb="25">
      <t>オヨ</t>
    </rPh>
    <rPh sb="26" eb="28">
      <t>シヨウ</t>
    </rPh>
    <phoneticPr fontId="25"/>
  </si>
  <si>
    <r>
      <t>調査対象期間中に貴社が本邦において生産した同種の貨物の原材料、燃料及び電力の輸入、購入及び使用について、原材料、燃料及び電力の種別ごとに、輸入、購入及び使用した数量及び金額を回答してください</t>
    </r>
    <r>
      <rPr>
        <sz val="11"/>
        <rFont val="ＭＳ Ｐゴシック"/>
        <family val="3"/>
        <charset val="128"/>
      </rPr>
      <t>。購入数量は、返品等を差引いたネットの数量とし、購入金額は、割引、割戻し、返品等を除いたネットの金額としてください。関連企業から調達している場合は、当該関連企業名と当該関連企業からの輸入又は購入した数量及び金額を対象期間の輸入又は購入した数量及び金額の内訳として回答してください。</t>
    </r>
    <rPh sb="43" eb="44">
      <t>オヨ</t>
    </rPh>
    <rPh sb="45" eb="47">
      <t>シヨウ</t>
    </rPh>
    <rPh sb="74" eb="75">
      <t>オヨ</t>
    </rPh>
    <rPh sb="76" eb="78">
      <t>シヨウ</t>
    </rPh>
    <rPh sb="153" eb="155">
      <t>カンレン</t>
    </rPh>
    <rPh sb="155" eb="157">
      <t>キギョウ</t>
    </rPh>
    <rPh sb="159" eb="161">
      <t>チョウタツ</t>
    </rPh>
    <rPh sb="165" eb="167">
      <t>バアイ</t>
    </rPh>
    <rPh sb="169" eb="171">
      <t>トウガイ</t>
    </rPh>
    <rPh sb="171" eb="173">
      <t>カンレン</t>
    </rPh>
    <rPh sb="173" eb="176">
      <t>キギョウメイ</t>
    </rPh>
    <rPh sb="177" eb="179">
      <t>トウガイ</t>
    </rPh>
    <rPh sb="179" eb="181">
      <t>カンレン</t>
    </rPh>
    <rPh sb="181" eb="183">
      <t>キギョウ</t>
    </rPh>
    <rPh sb="186" eb="188">
      <t>ユニュウ</t>
    </rPh>
    <rPh sb="188" eb="189">
      <t>マタ</t>
    </rPh>
    <rPh sb="190" eb="192">
      <t>コウニュウ</t>
    </rPh>
    <rPh sb="194" eb="196">
      <t>スウリョウ</t>
    </rPh>
    <rPh sb="196" eb="197">
      <t>オヨ</t>
    </rPh>
    <rPh sb="198" eb="200">
      <t>キンガク</t>
    </rPh>
    <rPh sb="201" eb="205">
      <t>タイショウキカン</t>
    </rPh>
    <rPh sb="206" eb="208">
      <t>ユニュウ</t>
    </rPh>
    <rPh sb="208" eb="209">
      <t>マタ</t>
    </rPh>
    <rPh sb="210" eb="212">
      <t>コウニュウ</t>
    </rPh>
    <rPh sb="214" eb="216">
      <t>スウリョウ</t>
    </rPh>
    <rPh sb="216" eb="217">
      <t>オヨ</t>
    </rPh>
    <rPh sb="218" eb="220">
      <t>キンガク</t>
    </rPh>
    <rPh sb="221" eb="223">
      <t>ウチワケ</t>
    </rPh>
    <rPh sb="226" eb="228">
      <t>カイトウ</t>
    </rPh>
    <phoneticPr fontId="25"/>
  </si>
  <si>
    <t>１．原材料（二酸化マンガン鉱石）</t>
    <rPh sb="2" eb="5">
      <t>ゲンザイリョウ</t>
    </rPh>
    <rPh sb="6" eb="9">
      <t>ニサンカ</t>
    </rPh>
    <rPh sb="13" eb="15">
      <t>コウセキ</t>
    </rPh>
    <phoneticPr fontId="25"/>
  </si>
  <si>
    <t>平成29年度
(2017年度)</t>
    <rPh sb="5" eb="6">
      <t>ド</t>
    </rPh>
    <rPh sb="13" eb="14">
      <t>ド</t>
    </rPh>
    <phoneticPr fontId="25"/>
  </si>
  <si>
    <t>平成30年度
(2018年度)</t>
    <rPh sb="5" eb="6">
      <t>ド</t>
    </rPh>
    <rPh sb="13" eb="14">
      <t>ド</t>
    </rPh>
    <phoneticPr fontId="25"/>
  </si>
  <si>
    <t>令和元年度
(2019年度)</t>
    <rPh sb="0" eb="2">
      <t>レイワ</t>
    </rPh>
    <rPh sb="2" eb="5">
      <t>ガンネンド</t>
    </rPh>
    <rPh sb="12" eb="13">
      <t>ド</t>
    </rPh>
    <phoneticPr fontId="25"/>
  </si>
  <si>
    <t>令和2年度
(2020年度)</t>
    <rPh sb="0" eb="2">
      <t>レイワ</t>
    </rPh>
    <rPh sb="3" eb="5">
      <t>ネンド</t>
    </rPh>
    <rPh sb="12" eb="13">
      <t>ド</t>
    </rPh>
    <phoneticPr fontId="25"/>
  </si>
  <si>
    <t>令和3年度
(2021年度)</t>
    <rPh sb="0" eb="2">
      <t>レイワ</t>
    </rPh>
    <rPh sb="3" eb="5">
      <t>ネンド</t>
    </rPh>
    <rPh sb="12" eb="13">
      <t>ド</t>
    </rPh>
    <phoneticPr fontId="25"/>
  </si>
  <si>
    <t>関連企業から調達している場合：（調達先の名称）</t>
    <rPh sb="0" eb="2">
      <t>カンレン</t>
    </rPh>
    <rPh sb="2" eb="4">
      <t>キギョウ</t>
    </rPh>
    <rPh sb="6" eb="8">
      <t>チョウタツ</t>
    </rPh>
    <rPh sb="12" eb="14">
      <t>バアイ</t>
    </rPh>
    <rPh sb="16" eb="19">
      <t>チョウタツサキ</t>
    </rPh>
    <rPh sb="20" eb="22">
      <t>メイショウ</t>
    </rPh>
    <phoneticPr fontId="25"/>
  </si>
  <si>
    <t>輸入</t>
    <rPh sb="0" eb="2">
      <t>ユニュウ</t>
    </rPh>
    <phoneticPr fontId="25"/>
  </si>
  <si>
    <t>（数量／㎏）</t>
    <rPh sb="1" eb="3">
      <t>スウリョウ</t>
    </rPh>
    <phoneticPr fontId="25"/>
  </si>
  <si>
    <t>（金額／円）</t>
    <rPh sb="1" eb="3">
      <t>キンガク</t>
    </rPh>
    <rPh sb="4" eb="5">
      <t>エン</t>
    </rPh>
    <phoneticPr fontId="25"/>
  </si>
  <si>
    <t>使用</t>
    <rPh sb="0" eb="2">
      <t>シヨウ</t>
    </rPh>
    <phoneticPr fontId="25"/>
  </si>
  <si>
    <t>２．原材料</t>
    <rPh sb="2" eb="5">
      <t>ゲンザイリョウ</t>
    </rPh>
    <phoneticPr fontId="25"/>
  </si>
  <si>
    <t>（　　　　　　　　　　　　　　　　　）</t>
    <phoneticPr fontId="25"/>
  </si>
  <si>
    <t>（数量／kg）</t>
    <rPh sb="1" eb="3">
      <t>スウリョウ</t>
    </rPh>
    <phoneticPr fontId="25"/>
  </si>
  <si>
    <t>３．原材料</t>
    <rPh sb="2" eb="5">
      <t>ゲンザイリョウ</t>
    </rPh>
    <phoneticPr fontId="25"/>
  </si>
  <si>
    <t>４．原材料</t>
    <rPh sb="2" eb="5">
      <t>ゲンザイリョウ</t>
    </rPh>
    <phoneticPr fontId="25"/>
  </si>
  <si>
    <t>５．原材料</t>
    <rPh sb="2" eb="5">
      <t>ゲンザイリョウ</t>
    </rPh>
    <phoneticPr fontId="25"/>
  </si>
  <si>
    <t>６．原材料</t>
    <rPh sb="2" eb="5">
      <t>ゲンザイリョウ</t>
    </rPh>
    <phoneticPr fontId="25"/>
  </si>
  <si>
    <t>７．副材料</t>
    <rPh sb="2" eb="5">
      <t>フクザイリョウ</t>
    </rPh>
    <phoneticPr fontId="25"/>
  </si>
  <si>
    <t>８．燃料</t>
    <rPh sb="2" eb="4">
      <t>ネンリョウ</t>
    </rPh>
    <phoneticPr fontId="25"/>
  </si>
  <si>
    <t>（数量／ℓ）</t>
    <rPh sb="1" eb="3">
      <t>スウリョウ</t>
    </rPh>
    <phoneticPr fontId="25"/>
  </si>
  <si>
    <t>９．電力</t>
    <rPh sb="2" eb="4">
      <t>デンリョク</t>
    </rPh>
    <phoneticPr fontId="25"/>
  </si>
  <si>
    <t>（数量／ｋwh）</t>
    <rPh sb="1" eb="3">
      <t>スウリョウ</t>
    </rPh>
    <phoneticPr fontId="25"/>
  </si>
  <si>
    <t>（数量／ｋwh）</t>
    <phoneticPr fontId="25"/>
  </si>
  <si>
    <t>原材料に加えるべき項目があれば適宜行を追加して回答してください。</t>
    <rPh sb="17" eb="18">
      <t>ギョウ</t>
    </rPh>
    <rPh sb="23" eb="25">
      <t>カイトウ</t>
    </rPh>
    <phoneticPr fontId="25"/>
  </si>
  <si>
    <t>（注2）</t>
  </si>
  <si>
    <t>種類、単位を含め、必要に応じて、適宜追記・修正してください。</t>
    <rPh sb="0" eb="2">
      <t>シュルイ</t>
    </rPh>
    <rPh sb="3" eb="5">
      <t>タンイ</t>
    </rPh>
    <rPh sb="6" eb="7">
      <t>フク</t>
    </rPh>
    <rPh sb="9" eb="11">
      <t>ヒツヨウ</t>
    </rPh>
    <rPh sb="12" eb="13">
      <t>オウ</t>
    </rPh>
    <rPh sb="21" eb="23">
      <t>シュウセイ</t>
    </rPh>
    <phoneticPr fontId="25"/>
  </si>
  <si>
    <t>購入数量は、返品等を差引いたネットの数量とし、購入金額は、割引、割戻し、返品等を除いたネットの金額としてください。</t>
    <phoneticPr fontId="25"/>
  </si>
  <si>
    <t>取引が無い場合は空欄とせず、「0」を記入してください。</t>
  </si>
  <si>
    <t>様式F-3-2　キャッシュフローの内容</t>
    <rPh sb="0" eb="2">
      <t>ヨウシキ</t>
    </rPh>
    <rPh sb="17" eb="19">
      <t>ナイヨウ</t>
    </rPh>
    <phoneticPr fontId="25"/>
  </si>
  <si>
    <t>貴社が生産した本邦産同種の貨物の国内向け販売に関するキャッシュフローの内容を記入してください。なお、貴社の本邦産同種の貨物に係る事業（生産及び販売）を区分できない場合には、合理的な基準により作成可能な単位でキャッシュフローの内容を記載してください。</t>
    <rPh sb="23" eb="24">
      <t>カン</t>
    </rPh>
    <rPh sb="75" eb="77">
      <t>クブン</t>
    </rPh>
    <rPh sb="81" eb="83">
      <t>バアイ</t>
    </rPh>
    <rPh sb="115" eb="117">
      <t>キサイ</t>
    </rPh>
    <phoneticPr fontId="25"/>
  </si>
  <si>
    <t>令和2年度
(2020年度)</t>
    <phoneticPr fontId="25"/>
  </si>
  <si>
    <t>令和3年度
(2021年度)</t>
    <phoneticPr fontId="25"/>
  </si>
  <si>
    <t>令和4年
(2022年1月～2022年12月)</t>
    <rPh sb="0" eb="2">
      <t>レイワ</t>
    </rPh>
    <rPh sb="3" eb="4">
      <t>ネン</t>
    </rPh>
    <rPh sb="12" eb="13">
      <t>ガツ</t>
    </rPh>
    <rPh sb="18" eb="19">
      <t>ネン</t>
    </rPh>
    <rPh sb="21" eb="22">
      <t>ガツ</t>
    </rPh>
    <phoneticPr fontId="25"/>
  </si>
  <si>
    <t>営業活動によるキャッシュフロー</t>
    <rPh sb="0" eb="2">
      <t>エイギョウ</t>
    </rPh>
    <rPh sb="2" eb="4">
      <t>カツドウ</t>
    </rPh>
    <phoneticPr fontId="25"/>
  </si>
  <si>
    <t>営業利益</t>
    <rPh sb="0" eb="2">
      <t>エイギョウ</t>
    </rPh>
    <rPh sb="2" eb="4">
      <t>リエキ</t>
    </rPh>
    <phoneticPr fontId="25"/>
  </si>
  <si>
    <t>減価償却費</t>
    <rPh sb="0" eb="2">
      <t>ゲンカ</t>
    </rPh>
    <rPh sb="2" eb="4">
      <t>ショウキャク</t>
    </rPh>
    <rPh sb="4" eb="5">
      <t>ヒ</t>
    </rPh>
    <phoneticPr fontId="25"/>
  </si>
  <si>
    <t>貸倒引当金の増加（減少）額</t>
    <rPh sb="0" eb="1">
      <t>カ</t>
    </rPh>
    <rPh sb="1" eb="2">
      <t>ダオ</t>
    </rPh>
    <rPh sb="2" eb="4">
      <t>ヒキアテ</t>
    </rPh>
    <rPh sb="4" eb="5">
      <t>キン</t>
    </rPh>
    <rPh sb="6" eb="8">
      <t>ゾウカ</t>
    </rPh>
    <rPh sb="9" eb="11">
      <t>ゲンショウ</t>
    </rPh>
    <rPh sb="12" eb="13">
      <t>ガク</t>
    </rPh>
    <phoneticPr fontId="25"/>
  </si>
  <si>
    <t>退職給付引当金の増加(減少）額</t>
    <rPh sb="0" eb="2">
      <t>タイショク</t>
    </rPh>
    <rPh sb="2" eb="4">
      <t>キュウフ</t>
    </rPh>
    <rPh sb="4" eb="6">
      <t>ヒキアテ</t>
    </rPh>
    <rPh sb="6" eb="7">
      <t>キン</t>
    </rPh>
    <rPh sb="8" eb="10">
      <t>ゾウカ</t>
    </rPh>
    <rPh sb="11" eb="13">
      <t>ゲンショウ</t>
    </rPh>
    <rPh sb="14" eb="15">
      <t>ガク</t>
    </rPh>
    <phoneticPr fontId="25"/>
  </si>
  <si>
    <t>売上債権の減少（増加）額</t>
    <rPh sb="0" eb="2">
      <t>ウリアゲ</t>
    </rPh>
    <rPh sb="2" eb="4">
      <t>サイケン</t>
    </rPh>
    <rPh sb="5" eb="7">
      <t>ゲンショウ</t>
    </rPh>
    <rPh sb="8" eb="10">
      <t>ゾウカ</t>
    </rPh>
    <rPh sb="11" eb="12">
      <t>ガク</t>
    </rPh>
    <phoneticPr fontId="25"/>
  </si>
  <si>
    <t>たな卸資産の減少(増加）額</t>
    <rPh sb="2" eb="3">
      <t>オロシ</t>
    </rPh>
    <rPh sb="3" eb="5">
      <t>シサン</t>
    </rPh>
    <rPh sb="6" eb="8">
      <t>ゲンショウ</t>
    </rPh>
    <rPh sb="9" eb="11">
      <t>ゾウカ</t>
    </rPh>
    <rPh sb="12" eb="13">
      <t>ガク</t>
    </rPh>
    <phoneticPr fontId="25"/>
  </si>
  <si>
    <t>仕入債務の増加（減少）額</t>
    <rPh sb="0" eb="2">
      <t>シイ</t>
    </rPh>
    <rPh sb="2" eb="4">
      <t>サイム</t>
    </rPh>
    <rPh sb="5" eb="7">
      <t>ゾウカ</t>
    </rPh>
    <rPh sb="8" eb="10">
      <t>ゲンショウ</t>
    </rPh>
    <rPh sb="11" eb="12">
      <t>ガク</t>
    </rPh>
    <phoneticPr fontId="25"/>
  </si>
  <si>
    <t>未払費用等の増加(減少）額</t>
    <rPh sb="0" eb="2">
      <t>ミバラ</t>
    </rPh>
    <rPh sb="2" eb="4">
      <t>ヒヨウ</t>
    </rPh>
    <rPh sb="4" eb="5">
      <t>トウ</t>
    </rPh>
    <rPh sb="6" eb="8">
      <t>ゾウカ</t>
    </rPh>
    <rPh sb="9" eb="11">
      <t>ゲンショウ</t>
    </rPh>
    <rPh sb="12" eb="13">
      <t>ガク</t>
    </rPh>
    <phoneticPr fontId="25"/>
  </si>
  <si>
    <t>投資活動によるキャッシュフロー</t>
    <rPh sb="0" eb="2">
      <t>トウシ</t>
    </rPh>
    <rPh sb="2" eb="4">
      <t>カツドウ</t>
    </rPh>
    <phoneticPr fontId="13"/>
  </si>
  <si>
    <t>有形固定資産取得額（－）</t>
    <rPh sb="0" eb="2">
      <t>ユウケイ</t>
    </rPh>
    <rPh sb="2" eb="4">
      <t>コテイ</t>
    </rPh>
    <rPh sb="4" eb="6">
      <t>シサン</t>
    </rPh>
    <rPh sb="6" eb="8">
      <t>シュトク</t>
    </rPh>
    <rPh sb="8" eb="9">
      <t>ガク</t>
    </rPh>
    <phoneticPr fontId="13"/>
  </si>
  <si>
    <t>無形固定資産取得額（－）</t>
    <rPh sb="0" eb="2">
      <t>ムケイ</t>
    </rPh>
    <rPh sb="2" eb="4">
      <t>コテイ</t>
    </rPh>
    <rPh sb="4" eb="6">
      <t>シサン</t>
    </rPh>
    <rPh sb="6" eb="8">
      <t>シュトク</t>
    </rPh>
    <rPh sb="8" eb="9">
      <t>ガク</t>
    </rPh>
    <phoneticPr fontId="13"/>
  </si>
  <si>
    <t>固定資産売却収入（＋）</t>
    <rPh sb="0" eb="2">
      <t>コテイ</t>
    </rPh>
    <rPh sb="2" eb="4">
      <t>シサン</t>
    </rPh>
    <rPh sb="4" eb="6">
      <t>バイキャク</t>
    </rPh>
    <rPh sb="6" eb="8">
      <t>シュウニュウ</t>
    </rPh>
    <phoneticPr fontId="13"/>
  </si>
  <si>
    <t>総計</t>
    <rPh sb="0" eb="2">
      <t>ソウケイ</t>
    </rPh>
    <phoneticPr fontId="25"/>
  </si>
  <si>
    <t>様式F-3-4　キャッシュフローが変動した理由
キャッシュフローの内容の前年度からの変動について、その要因や影響額等について回答してください。投資活動（主に設備投資）との関連性もご記載下さい。</t>
    <phoneticPr fontId="25"/>
  </si>
  <si>
    <t>変動内容</t>
    <rPh sb="0" eb="2">
      <t>ヘンドウ</t>
    </rPh>
    <rPh sb="2" eb="4">
      <t>ナイヨウ</t>
    </rPh>
    <phoneticPr fontId="25"/>
  </si>
  <si>
    <t>令和元年度
(2019年度)</t>
    <rPh sb="0" eb="2">
      <t>レイワ</t>
    </rPh>
    <rPh sb="2" eb="4">
      <t>ガンネン</t>
    </rPh>
    <rPh sb="3" eb="5">
      <t>ネンド</t>
    </rPh>
    <rPh sb="4" eb="5">
      <t>ド</t>
    </rPh>
    <rPh sb="12" eb="13">
      <t>ド</t>
    </rPh>
    <phoneticPr fontId="25"/>
  </si>
  <si>
    <t>令和2年度
(2020年度)</t>
    <rPh sb="0" eb="2">
      <t>レイワ</t>
    </rPh>
    <rPh sb="3" eb="5">
      <t>ネンド</t>
    </rPh>
    <rPh sb="4" eb="5">
      <t>ド</t>
    </rPh>
    <rPh sb="12" eb="13">
      <t>ド</t>
    </rPh>
    <phoneticPr fontId="25"/>
  </si>
  <si>
    <t>令和3年度
(2021年度)</t>
    <rPh sb="0" eb="2">
      <t>レイワ</t>
    </rPh>
    <rPh sb="3" eb="5">
      <t>ネンド</t>
    </rPh>
    <rPh sb="4" eb="5">
      <t>ド</t>
    </rPh>
    <rPh sb="12" eb="13">
      <t>ド</t>
    </rPh>
    <phoneticPr fontId="25"/>
  </si>
  <si>
    <t>令和4年
(2022年1月～2022年12月)</t>
    <rPh sb="0" eb="2">
      <t>レイワ</t>
    </rPh>
    <phoneticPr fontId="25"/>
  </si>
  <si>
    <t>令和2年度
(2020年度)</t>
  </si>
  <si>
    <t>令和3年度
(2021年度)</t>
  </si>
  <si>
    <t>投資活動によるキャッシュフロー</t>
    <rPh sb="0" eb="2">
      <t>トウシ</t>
    </rPh>
    <rPh sb="2" eb="4">
      <t>カツドウ</t>
    </rPh>
    <phoneticPr fontId="6"/>
  </si>
  <si>
    <t>有形固定資産取得額（－）</t>
    <rPh sb="0" eb="2">
      <t>ユウケイ</t>
    </rPh>
    <rPh sb="2" eb="4">
      <t>コテイ</t>
    </rPh>
    <rPh sb="4" eb="6">
      <t>シサン</t>
    </rPh>
    <rPh sb="6" eb="8">
      <t>シュトク</t>
    </rPh>
    <rPh sb="8" eb="9">
      <t>ガク</t>
    </rPh>
    <phoneticPr fontId="6"/>
  </si>
  <si>
    <t>無形固定資産取得額（－）</t>
    <rPh sb="0" eb="2">
      <t>ムケイ</t>
    </rPh>
    <rPh sb="2" eb="4">
      <t>コテイ</t>
    </rPh>
    <rPh sb="4" eb="6">
      <t>シサン</t>
    </rPh>
    <rPh sb="6" eb="8">
      <t>シュトク</t>
    </rPh>
    <rPh sb="8" eb="9">
      <t>ガク</t>
    </rPh>
    <phoneticPr fontId="6"/>
  </si>
  <si>
    <t>固定資産売却収入（＋）</t>
    <rPh sb="0" eb="2">
      <t>コテイ</t>
    </rPh>
    <rPh sb="2" eb="4">
      <t>シサン</t>
    </rPh>
    <rPh sb="4" eb="6">
      <t>バイキャク</t>
    </rPh>
    <rPh sb="6" eb="8">
      <t>シュウニュウ</t>
    </rPh>
    <phoneticPr fontId="6"/>
  </si>
  <si>
    <t>F-4　設備投資状況</t>
    <phoneticPr fontId="25"/>
  </si>
  <si>
    <t xml:space="preserve"> </t>
    <phoneticPr fontId="25"/>
  </si>
  <si>
    <t>様式F-4-1　設備投資の内容</t>
    <rPh sb="0" eb="2">
      <t>ヨウシキ</t>
    </rPh>
    <phoneticPr fontId="25"/>
  </si>
  <si>
    <t>貴社が生産した本邦産同種の貨物に関する調査対象期間中の設備投資について、設備投資を行った年、費目、投資目的・内容及び設備投資額（取得原価ベース）を回答してください。行が足りない場合は行を追加し回答してください。</t>
    <rPh sb="3" eb="5">
      <t>セイサン</t>
    </rPh>
    <rPh sb="7" eb="9">
      <t>ホンポウ</t>
    </rPh>
    <rPh sb="9" eb="10">
      <t>サン</t>
    </rPh>
    <rPh sb="64" eb="66">
      <t>シュトク</t>
    </rPh>
    <rPh sb="66" eb="68">
      <t>ゲンカ</t>
    </rPh>
    <rPh sb="82" eb="83">
      <t>ギョウ</t>
    </rPh>
    <rPh sb="84" eb="85">
      <t>タ</t>
    </rPh>
    <rPh sb="88" eb="90">
      <t>バアイ</t>
    </rPh>
    <rPh sb="91" eb="92">
      <t>ギョウ</t>
    </rPh>
    <rPh sb="93" eb="95">
      <t>ツイカ</t>
    </rPh>
    <rPh sb="96" eb="98">
      <t>カイトウ</t>
    </rPh>
    <phoneticPr fontId="25"/>
  </si>
  <si>
    <t>費目</t>
    <rPh sb="0" eb="2">
      <t>ヒモク</t>
    </rPh>
    <phoneticPr fontId="25"/>
  </si>
  <si>
    <t>投資目的・内容</t>
    <rPh sb="0" eb="2">
      <t>トウシ</t>
    </rPh>
    <rPh sb="2" eb="4">
      <t>モクテキ</t>
    </rPh>
    <rPh sb="5" eb="7">
      <t>ナイヨウ</t>
    </rPh>
    <phoneticPr fontId="25"/>
  </si>
  <si>
    <t>設備投資金額
（百万円）</t>
    <rPh sb="0" eb="2">
      <t>セツビ</t>
    </rPh>
    <rPh sb="2" eb="4">
      <t>トウシ</t>
    </rPh>
    <rPh sb="4" eb="6">
      <t>キンガク</t>
    </rPh>
    <rPh sb="8" eb="10">
      <t>ヒャクマン</t>
    </rPh>
    <rPh sb="10" eb="11">
      <t>エン</t>
    </rPh>
    <phoneticPr fontId="25"/>
  </si>
  <si>
    <t>平成29年度(2017年度)</t>
    <rPh sb="0" eb="2">
      <t>ヘイセイ</t>
    </rPh>
    <rPh sb="4" eb="5">
      <t>ネン</t>
    </rPh>
    <rPh sb="11" eb="13">
      <t>ネンド</t>
    </rPh>
    <phoneticPr fontId="25"/>
  </si>
  <si>
    <t>平成30年度(2018年度)</t>
    <rPh sb="11" eb="13">
      <t>ネンド</t>
    </rPh>
    <phoneticPr fontId="25"/>
  </si>
  <si>
    <t>令和元年度(2019年度)</t>
    <rPh sb="0" eb="2">
      <t>レイワ</t>
    </rPh>
    <rPh sb="2" eb="4">
      <t>ガンネン</t>
    </rPh>
    <rPh sb="10" eb="12">
      <t>ネンド</t>
    </rPh>
    <phoneticPr fontId="25"/>
  </si>
  <si>
    <t>令和2年度(2020年度)</t>
    <rPh sb="0" eb="2">
      <t>レイワ</t>
    </rPh>
    <rPh sb="3" eb="4">
      <t>ネン</t>
    </rPh>
    <rPh sb="10" eb="12">
      <t>ネンド</t>
    </rPh>
    <phoneticPr fontId="25"/>
  </si>
  <si>
    <t>令和3年度(2021年度)</t>
    <rPh sb="0" eb="2">
      <t>レイワ</t>
    </rPh>
    <rPh sb="3" eb="4">
      <t>ネン</t>
    </rPh>
    <rPh sb="10" eb="12">
      <t>ネンド</t>
    </rPh>
    <phoneticPr fontId="25"/>
  </si>
  <si>
    <t>令和4年(2022年1月～2022年12月)</t>
    <rPh sb="0" eb="2">
      <t>レイワ</t>
    </rPh>
    <rPh sb="3" eb="4">
      <t>ネン</t>
    </rPh>
    <rPh sb="9" eb="10">
      <t>ネン</t>
    </rPh>
    <rPh sb="11" eb="12">
      <t>ガツ</t>
    </rPh>
    <rPh sb="17" eb="18">
      <t>ネン</t>
    </rPh>
    <rPh sb="20" eb="21">
      <t>ガツ</t>
    </rPh>
    <phoneticPr fontId="25"/>
  </si>
  <si>
    <t>様式F-4-2　生産設備評価額</t>
    <phoneticPr fontId="25"/>
  </si>
  <si>
    <t>貴社が生産した本邦産同種の貨物に関する設備について、調査対象期間における期末時点の取得原価及び帳簿価額を回答してください。単位は百万円としてください。</t>
    <rPh sb="3" eb="5">
      <t>セイサン</t>
    </rPh>
    <rPh sb="7" eb="9">
      <t>ホンポウ</t>
    </rPh>
    <rPh sb="16" eb="17">
      <t>カン</t>
    </rPh>
    <rPh sb="19" eb="21">
      <t>セツビ</t>
    </rPh>
    <rPh sb="26" eb="28">
      <t>チョウサ</t>
    </rPh>
    <rPh sb="28" eb="30">
      <t>タイショウ</t>
    </rPh>
    <rPh sb="30" eb="32">
      <t>キカン</t>
    </rPh>
    <rPh sb="38" eb="40">
      <t>ジテン</t>
    </rPh>
    <rPh sb="45" eb="46">
      <t>オヨ</t>
    </rPh>
    <rPh sb="49" eb="51">
      <t>カガク</t>
    </rPh>
    <rPh sb="61" eb="63">
      <t>タンイ</t>
    </rPh>
    <rPh sb="64" eb="66">
      <t>ヒャクマン</t>
    </rPh>
    <rPh sb="66" eb="67">
      <t>エン</t>
    </rPh>
    <phoneticPr fontId="25"/>
  </si>
  <si>
    <t>取得原価</t>
    <rPh sb="0" eb="2">
      <t>シュトク</t>
    </rPh>
    <rPh sb="2" eb="4">
      <t>ゲンカ</t>
    </rPh>
    <phoneticPr fontId="25"/>
  </si>
  <si>
    <t>帳簿価額</t>
    <rPh sb="0" eb="2">
      <t>チョウボ</t>
    </rPh>
    <rPh sb="2" eb="4">
      <t>カガク</t>
    </rPh>
    <phoneticPr fontId="25"/>
  </si>
  <si>
    <t>平成30年度(2018年度)</t>
    <rPh sb="0" eb="2">
      <t>ヘイセイ</t>
    </rPh>
    <rPh sb="4" eb="5">
      <t>ネン</t>
    </rPh>
    <rPh sb="11" eb="13">
      <t>ネンド</t>
    </rPh>
    <phoneticPr fontId="25"/>
  </si>
  <si>
    <t>様式F-4-3　設備投資の著しい変化</t>
    <phoneticPr fontId="25"/>
  </si>
  <si>
    <t>貴社が生産した本邦産同種の貨物に係る設備投資の状況について、調査対象期間中に著しい変化があった場合、変化の内容及びその要因について、詳細に説明してください。</t>
    <rPh sb="7" eb="9">
      <t>ホンポウ</t>
    </rPh>
    <rPh sb="9" eb="10">
      <t>サン</t>
    </rPh>
    <phoneticPr fontId="25"/>
  </si>
  <si>
    <t>変化の内容</t>
    <rPh sb="0" eb="2">
      <t>ヘンカ</t>
    </rPh>
    <rPh sb="3" eb="5">
      <t>ナイヨウ</t>
    </rPh>
    <phoneticPr fontId="25"/>
  </si>
  <si>
    <t>要因</t>
    <rPh sb="0" eb="2">
      <t>ヨウイン</t>
    </rPh>
    <phoneticPr fontId="25"/>
  </si>
  <si>
    <t>令和4年
(2022年1月～2022年12月)</t>
    <rPh sb="0" eb="2">
      <t>レイワ</t>
    </rPh>
    <rPh sb="12" eb="13">
      <t>ガツ</t>
    </rPh>
    <rPh sb="18" eb="19">
      <t>ネン</t>
    </rPh>
    <rPh sb="21" eb="22">
      <t>ガツ</t>
    </rPh>
    <phoneticPr fontId="25"/>
  </si>
  <si>
    <t>様式F-5　研究開発費</t>
    <rPh sb="0" eb="2">
      <t>ヨウシキ</t>
    </rPh>
    <rPh sb="10" eb="11">
      <t>ヒ</t>
    </rPh>
    <phoneticPr fontId="25"/>
  </si>
  <si>
    <t>貴社が生産した本邦産同種の貨物に関する研究開発費について、研究開発を行った年、研究開発項目、研究目的及び研究開発費用を回答してください。なお、研究開発には、製造技術又は改良技術の開発、競合製品の試験、新設備又は特殊設備の開発等を含みます。行が足りない場合は行を追加し回答してください。</t>
    <rPh sb="3" eb="5">
      <t>セイサン</t>
    </rPh>
    <rPh sb="7" eb="9">
      <t>ホンポウ</t>
    </rPh>
    <rPh sb="9" eb="10">
      <t>サン</t>
    </rPh>
    <rPh sb="37" eb="38">
      <t>ネン</t>
    </rPh>
    <rPh sb="46" eb="48">
      <t>ケンキュウ</t>
    </rPh>
    <rPh sb="48" eb="50">
      <t>モクテキ</t>
    </rPh>
    <phoneticPr fontId="25"/>
  </si>
  <si>
    <t>年</t>
    <rPh sb="0" eb="1">
      <t>トシ</t>
    </rPh>
    <phoneticPr fontId="25"/>
  </si>
  <si>
    <t>研究開発項目</t>
    <rPh sb="0" eb="2">
      <t>ケンキュウ</t>
    </rPh>
    <rPh sb="2" eb="4">
      <t>カイハツ</t>
    </rPh>
    <rPh sb="4" eb="6">
      <t>コウモク</t>
    </rPh>
    <phoneticPr fontId="25"/>
  </si>
  <si>
    <t>研究目的</t>
    <rPh sb="0" eb="2">
      <t>ケンキュウ</t>
    </rPh>
    <rPh sb="2" eb="4">
      <t>モクテキ</t>
    </rPh>
    <phoneticPr fontId="25"/>
  </si>
  <si>
    <t>金額（百万円）</t>
    <rPh sb="0" eb="2">
      <t>キンガク</t>
    </rPh>
    <rPh sb="3" eb="5">
      <t>ヒャクマン</t>
    </rPh>
    <rPh sb="5" eb="6">
      <t>エン</t>
    </rPh>
    <phoneticPr fontId="25"/>
  </si>
  <si>
    <t>回答整合性チェック</t>
    <rPh sb="0" eb="2">
      <t>カイトウ</t>
    </rPh>
    <rPh sb="2" eb="5">
      <t>セイゴウセイ</t>
    </rPh>
    <phoneticPr fontId="25"/>
  </si>
  <si>
    <t xml:space="preserve">・本シートでは、生産量、国内販売量等の各様式における数値の整合性を確認できるようになっています。
 </t>
    <rPh sb="1" eb="2">
      <t>ホン</t>
    </rPh>
    <phoneticPr fontId="25"/>
  </si>
  <si>
    <t>・整合性チェック欄が「不整合」となっている場合は、対象箇所の数字を確認し、修正してください。また、何らかの理由により、数値が整合しない場合は、その理由を記載してください。</t>
    <rPh sb="1" eb="4">
      <t>セイゴウセイ</t>
    </rPh>
    <rPh sb="8" eb="9">
      <t>ラン</t>
    </rPh>
    <rPh sb="11" eb="14">
      <t>フセイゴウ</t>
    </rPh>
    <rPh sb="21" eb="23">
      <t>バアイ</t>
    </rPh>
    <rPh sb="25" eb="27">
      <t>タイショウ</t>
    </rPh>
    <rPh sb="27" eb="29">
      <t>カショ</t>
    </rPh>
    <rPh sb="30" eb="32">
      <t>スウジ</t>
    </rPh>
    <rPh sb="33" eb="35">
      <t>カクニン</t>
    </rPh>
    <rPh sb="37" eb="39">
      <t>シュウセイ</t>
    </rPh>
    <rPh sb="49" eb="50">
      <t>ナン</t>
    </rPh>
    <rPh sb="53" eb="55">
      <t>リユウ</t>
    </rPh>
    <rPh sb="59" eb="61">
      <t>スウチ</t>
    </rPh>
    <rPh sb="62" eb="64">
      <t>セイゴウ</t>
    </rPh>
    <rPh sb="67" eb="69">
      <t>バアイ</t>
    </rPh>
    <rPh sb="73" eb="75">
      <t>リユウ</t>
    </rPh>
    <rPh sb="76" eb="78">
      <t>キサイ</t>
    </rPh>
    <phoneticPr fontId="25"/>
  </si>
  <si>
    <t>項目</t>
    <rPh sb="0" eb="2">
      <t>コウモク</t>
    </rPh>
    <phoneticPr fontId="25"/>
  </si>
  <si>
    <t>様式</t>
    <rPh sb="0" eb="2">
      <t>ヨウシキ</t>
    </rPh>
    <phoneticPr fontId="25"/>
  </si>
  <si>
    <t>摘要</t>
    <rPh sb="0" eb="2">
      <t>テキヨウ</t>
    </rPh>
    <phoneticPr fontId="25"/>
  </si>
  <si>
    <t>整合性チェック
（自動入力）</t>
    <rPh sb="0" eb="2">
      <t>セイゴウ</t>
    </rPh>
    <rPh sb="2" eb="3">
      <t>セイ</t>
    </rPh>
    <phoneticPr fontId="25"/>
  </si>
  <si>
    <t>整合しない理由がある場合、その理由</t>
    <rPh sb="0" eb="2">
      <t>セイゴウ</t>
    </rPh>
    <rPh sb="5" eb="7">
      <t>リユウ</t>
    </rPh>
    <rPh sb="10" eb="12">
      <t>バアイ</t>
    </rPh>
    <rPh sb="15" eb="17">
      <t>リユウ</t>
    </rPh>
    <phoneticPr fontId="25"/>
  </si>
  <si>
    <t>平成29年度</t>
    <rPh sb="0" eb="2">
      <t>ヘイセイ</t>
    </rPh>
    <rPh sb="4" eb="5">
      <t>ネン</t>
    </rPh>
    <phoneticPr fontId="25"/>
  </si>
  <si>
    <r>
      <t>平成30</t>
    </r>
    <r>
      <rPr>
        <sz val="11"/>
        <rFont val="ＭＳ Ｐゴシック"/>
        <family val="3"/>
        <charset val="128"/>
      </rPr>
      <t>年度</t>
    </r>
    <rPh sb="0" eb="2">
      <t>ヘイセイ</t>
    </rPh>
    <rPh sb="4" eb="5">
      <t>ネン</t>
    </rPh>
    <rPh sb="5" eb="6">
      <t>ド</t>
    </rPh>
    <phoneticPr fontId="25"/>
  </si>
  <si>
    <t>令和元年度</t>
    <rPh sb="0" eb="2">
      <t>レイワ</t>
    </rPh>
    <rPh sb="2" eb="4">
      <t>ガンネン</t>
    </rPh>
    <rPh sb="4" eb="5">
      <t>ド</t>
    </rPh>
    <phoneticPr fontId="25"/>
  </si>
  <si>
    <t>令和2年度</t>
    <phoneticPr fontId="25"/>
  </si>
  <si>
    <t>令和3年度</t>
    <phoneticPr fontId="25"/>
  </si>
  <si>
    <t>令和4年</t>
    <phoneticPr fontId="25"/>
  </si>
  <si>
    <t>(2017年度)</t>
    <phoneticPr fontId="25"/>
  </si>
  <si>
    <r>
      <t>(2018</t>
    </r>
    <r>
      <rPr>
        <sz val="11"/>
        <rFont val="ＭＳ Ｐゴシック"/>
        <family val="3"/>
        <charset val="128"/>
      </rPr>
      <t>年度)</t>
    </r>
    <rPh sb="6" eb="7">
      <t>ド</t>
    </rPh>
    <phoneticPr fontId="25"/>
  </si>
  <si>
    <t>(2019年度)</t>
    <rPh sb="6" eb="7">
      <t>ド</t>
    </rPh>
    <phoneticPr fontId="25"/>
  </si>
  <si>
    <t>(2020年度)</t>
    <phoneticPr fontId="25"/>
  </si>
  <si>
    <t>(2021年度)</t>
    <phoneticPr fontId="25"/>
  </si>
  <si>
    <t>（2022年1月～2022年12月）</t>
    <phoneticPr fontId="25"/>
  </si>
  <si>
    <t>基本チェック項目</t>
    <rPh sb="0" eb="2">
      <t>キホン</t>
    </rPh>
    <rPh sb="6" eb="8">
      <t>コウモク</t>
    </rPh>
    <phoneticPr fontId="25"/>
  </si>
  <si>
    <t>B-1</t>
    <phoneticPr fontId="25"/>
  </si>
  <si>
    <t>(1)生産量</t>
    <rPh sb="3" eb="5">
      <t>セイサン</t>
    </rPh>
    <rPh sb="5" eb="6">
      <t>リョウ</t>
    </rPh>
    <phoneticPr fontId="25"/>
  </si>
  <si>
    <t>F-2-2</t>
    <phoneticPr fontId="25"/>
  </si>
  <si>
    <t>参考６．国内向け生産量</t>
    <rPh sb="0" eb="2">
      <t>サンコウ</t>
    </rPh>
    <rPh sb="4" eb="6">
      <t>コクナイ</t>
    </rPh>
    <rPh sb="6" eb="7">
      <t>ム</t>
    </rPh>
    <rPh sb="8" eb="11">
      <t>セイサンリョウ</t>
    </rPh>
    <phoneticPr fontId="25"/>
  </si>
  <si>
    <t>同種の貨物の国内販売量</t>
    <rPh sb="0" eb="2">
      <t>ドウシュ</t>
    </rPh>
    <rPh sb="3" eb="5">
      <t>カモツ</t>
    </rPh>
    <rPh sb="6" eb="8">
      <t>コクナイ</t>
    </rPh>
    <rPh sb="8" eb="10">
      <t>ハンバイ</t>
    </rPh>
    <rPh sb="10" eb="11">
      <t>リョウ</t>
    </rPh>
    <phoneticPr fontId="25"/>
  </si>
  <si>
    <t>(5)国内販売量　うち本邦産同種の貨物</t>
    <rPh sb="3" eb="5">
      <t>コクナイ</t>
    </rPh>
    <rPh sb="5" eb="7">
      <t>ハンバイ</t>
    </rPh>
    <rPh sb="7" eb="8">
      <t>リョウ</t>
    </rPh>
    <rPh sb="11" eb="13">
      <t>ホンポウ</t>
    </rPh>
    <rPh sb="13" eb="14">
      <t>サン</t>
    </rPh>
    <rPh sb="14" eb="16">
      <t>ドウシュ</t>
    </rPh>
    <rPh sb="17" eb="19">
      <t>カモツ</t>
    </rPh>
    <phoneticPr fontId="25"/>
  </si>
  <si>
    <t>C-1</t>
    <phoneticPr fontId="25"/>
  </si>
  <si>
    <t>(1)販売数量　小計</t>
    <rPh sb="8" eb="10">
      <t>ショウケイ</t>
    </rPh>
    <phoneticPr fontId="25"/>
  </si>
  <si>
    <t>同種の貨物の国内販売額</t>
    <rPh sb="6" eb="8">
      <t>コクナイ</t>
    </rPh>
    <rPh sb="8" eb="10">
      <t>ハンバイ</t>
    </rPh>
    <rPh sb="10" eb="11">
      <t>ガク</t>
    </rPh>
    <phoneticPr fontId="25"/>
  </si>
  <si>
    <t>(5)-2　国内販売額　うち本邦産同種の貨物</t>
    <rPh sb="6" eb="8">
      <t>コクナイ</t>
    </rPh>
    <rPh sb="8" eb="10">
      <t>ハンバイ</t>
    </rPh>
    <rPh sb="10" eb="11">
      <t>ガク</t>
    </rPh>
    <rPh sb="14" eb="16">
      <t>ホンポウ</t>
    </rPh>
    <rPh sb="16" eb="17">
      <t>サン</t>
    </rPh>
    <rPh sb="17" eb="19">
      <t>ドウシュ</t>
    </rPh>
    <rPh sb="20" eb="22">
      <t>カモツ</t>
    </rPh>
    <phoneticPr fontId="25"/>
  </si>
  <si>
    <r>
      <t>(</t>
    </r>
    <r>
      <rPr>
        <sz val="11"/>
        <rFont val="ＭＳ Ｐゴシック"/>
        <family val="3"/>
        <charset val="128"/>
      </rPr>
      <t>2</t>
    </r>
    <r>
      <rPr>
        <sz val="11"/>
        <rFont val="ＭＳ Ｐゴシック"/>
        <family val="3"/>
        <charset val="128"/>
      </rPr>
      <t>)販売金額税抜　小計</t>
    </r>
    <rPh sb="3" eb="5">
      <t>ハンバイ</t>
    </rPh>
    <rPh sb="5" eb="7">
      <t>キンガク</t>
    </rPh>
    <rPh sb="7" eb="8">
      <t>ゼイ</t>
    </rPh>
    <rPh sb="8" eb="9">
      <t>ヌ</t>
    </rPh>
    <rPh sb="10" eb="12">
      <t>ショウケイ</t>
    </rPh>
    <phoneticPr fontId="25"/>
  </si>
  <si>
    <t>同種の貨物の国内販売額
（自家消費を含む）</t>
    <rPh sb="0" eb="2">
      <t>ドウシュ</t>
    </rPh>
    <rPh sb="3" eb="5">
      <t>カモツ</t>
    </rPh>
    <rPh sb="6" eb="8">
      <t>コクナイ</t>
    </rPh>
    <rPh sb="8" eb="10">
      <t>ハンバイ</t>
    </rPh>
    <rPh sb="10" eb="11">
      <t>ガク</t>
    </rPh>
    <rPh sb="13" eb="15">
      <t>ジカ</t>
    </rPh>
    <rPh sb="15" eb="17">
      <t>ショウヒ</t>
    </rPh>
    <rPh sb="18" eb="19">
      <t>フク</t>
    </rPh>
    <phoneticPr fontId="25"/>
  </si>
  <si>
    <t>(4)自家消費額　うち本邦産同種の貨物＋(5)-2　国内販売額　うち本邦産同種の貨物</t>
    <rPh sb="3" eb="5">
      <t>ジカ</t>
    </rPh>
    <rPh sb="5" eb="7">
      <t>ショウヒ</t>
    </rPh>
    <rPh sb="7" eb="8">
      <t>ガク</t>
    </rPh>
    <rPh sb="26" eb="28">
      <t>コクナイ</t>
    </rPh>
    <rPh sb="28" eb="30">
      <t>ハンバイ</t>
    </rPh>
    <rPh sb="30" eb="31">
      <t>ガク</t>
    </rPh>
    <rPh sb="34" eb="36">
      <t>ホンポウ</t>
    </rPh>
    <rPh sb="36" eb="37">
      <t>サン</t>
    </rPh>
    <rPh sb="37" eb="39">
      <t>ドウシュ</t>
    </rPh>
    <rPh sb="40" eb="42">
      <t>カモツ</t>
    </rPh>
    <phoneticPr fontId="25"/>
  </si>
  <si>
    <t>Ⅰ．売上高</t>
    <phoneticPr fontId="25"/>
  </si>
  <si>
    <t>(3)購入額　うち本邦産同種の貨物</t>
    <rPh sb="3" eb="5">
      <t>コウニュウ</t>
    </rPh>
    <rPh sb="5" eb="6">
      <t>ガク</t>
    </rPh>
    <phoneticPr fontId="25"/>
  </si>
  <si>
    <t>８．商品仕入高</t>
    <phoneticPr fontId="25"/>
  </si>
  <si>
    <t>期首製品及び商品棚卸高-期末製品及び商品棚卸高</t>
    <phoneticPr fontId="25"/>
  </si>
  <si>
    <t>Ⅱ.９．期首製品及び商品棚卸高－期末製品及び商品棚卸高</t>
    <phoneticPr fontId="25"/>
  </si>
  <si>
    <t>参考1．期首製品及び商品棚卸高-参考2．期末製品及び商品棚卸高</t>
    <phoneticPr fontId="25"/>
  </si>
  <si>
    <t>Ⅴ．営業利益</t>
  </si>
  <si>
    <t>F-3-2</t>
    <phoneticPr fontId="25"/>
  </si>
  <si>
    <t>営業利益</t>
  </si>
  <si>
    <t>たな卸資産の増減</t>
    <phoneticPr fontId="25"/>
  </si>
  <si>
    <t>たな卸資産の減少(増加）額</t>
    <phoneticPr fontId="25"/>
  </si>
  <si>
    <t>Ⅱ．５．期首仕掛品棚卸高－期末仕掛品棚卸高＋Ⅱ．９．期首製品及び商品棚卸高－期末製品及び商品棚卸高</t>
    <phoneticPr fontId="25"/>
  </si>
  <si>
    <t>＋</t>
    <phoneticPr fontId="25"/>
  </si>
  <si>
    <t>F-2-5</t>
    <phoneticPr fontId="25"/>
  </si>
  <si>
    <t>１．原材料（二酸化マンガン鉱石）、２．原材料、３．原材料、４．原材料、５．原材料及び６．原材料の輸入額+購入額-使用額</t>
    <rPh sb="6" eb="9">
      <t>ニサンカ</t>
    </rPh>
    <rPh sb="13" eb="15">
      <t>コウセキ</t>
    </rPh>
    <rPh sb="25" eb="28">
      <t>ゲンザイリョウ</t>
    </rPh>
    <rPh sb="31" eb="34">
      <t>ゲンザイリョウ</t>
    </rPh>
    <rPh sb="37" eb="40">
      <t>ゲンザイリョウ</t>
    </rPh>
    <rPh sb="40" eb="41">
      <t>オヨ</t>
    </rPh>
    <rPh sb="44" eb="47">
      <t>ゲンザイリョウ</t>
    </rPh>
    <rPh sb="48" eb="51">
      <t>ユニュウガク</t>
    </rPh>
    <rPh sb="56" eb="59">
      <t>シヨウガク</t>
    </rPh>
    <phoneticPr fontId="25"/>
  </si>
  <si>
    <t>原材料費①</t>
  </si>
  <si>
    <t>F-2-2</t>
  </si>
  <si>
    <t>F-2-5</t>
  </si>
  <si>
    <t>原材料費②</t>
  </si>
  <si>
    <t>原材料費③</t>
  </si>
  <si>
    <t>原材料費④</t>
  </si>
  <si>
    <t>原材料費⑤</t>
  </si>
  <si>
    <t>原材料費⑥</t>
    <phoneticPr fontId="25"/>
  </si>
  <si>
    <t>本邦産同種の貨物を輸出していない場合</t>
    <rPh sb="0" eb="2">
      <t>ホンポウ</t>
    </rPh>
    <rPh sb="2" eb="3">
      <t>サン</t>
    </rPh>
    <rPh sb="3" eb="5">
      <t>ドウシュ</t>
    </rPh>
    <rPh sb="6" eb="8">
      <t>カモツ</t>
    </rPh>
    <rPh sb="9" eb="11">
      <t>ユシュツ</t>
    </rPh>
    <rPh sb="16" eb="18">
      <t>バアイ</t>
    </rPh>
    <phoneticPr fontId="25"/>
  </si>
  <si>
    <t>本邦産同種の貨物の生産額</t>
    <rPh sb="0" eb="2">
      <t>ホンポウ</t>
    </rPh>
    <rPh sb="2" eb="3">
      <t>サン</t>
    </rPh>
    <rPh sb="3" eb="5">
      <t>ドウシュ</t>
    </rPh>
    <rPh sb="6" eb="8">
      <t>カモツ</t>
    </rPh>
    <rPh sb="9" eb="12">
      <t>セイサンガク</t>
    </rPh>
    <phoneticPr fontId="25"/>
  </si>
  <si>
    <t>３．(1）生産額</t>
    <rPh sb="5" eb="8">
      <t>セイサンガク</t>
    </rPh>
    <phoneticPr fontId="25"/>
  </si>
  <si>
    <t>Ⅱ．７．完成品製造原価</t>
    <rPh sb="4" eb="7">
      <t>カンセイヒン</t>
    </rPh>
    <rPh sb="7" eb="9">
      <t>セイゾウ</t>
    </rPh>
    <rPh sb="9" eb="11">
      <t>ゲンカ</t>
    </rPh>
    <phoneticPr fontId="25"/>
  </si>
  <si>
    <t>調査対象貨物を輸入している場合</t>
    <rPh sb="0" eb="2">
      <t>チョウサ</t>
    </rPh>
    <rPh sb="2" eb="4">
      <t>タイショウ</t>
    </rPh>
    <rPh sb="4" eb="6">
      <t>カモツ</t>
    </rPh>
    <rPh sb="7" eb="9">
      <t>ユニュウ</t>
    </rPh>
    <rPh sb="13" eb="15">
      <t>バアイ</t>
    </rPh>
    <phoneticPr fontId="25"/>
  </si>
  <si>
    <t>２．(2)輸入量　うち調査対象貨物</t>
    <rPh sb="7" eb="8">
      <t>リョウ</t>
    </rPh>
    <phoneticPr fontId="25"/>
  </si>
  <si>
    <t>D-1-2</t>
  </si>
  <si>
    <t>電解二酸化マンガン（本邦生産者）</t>
    <rPh sb="0" eb="2">
      <t>デンカイ</t>
    </rPh>
    <rPh sb="2" eb="5">
      <t>ニサンカ</t>
    </rPh>
    <rPh sb="10" eb="12">
      <t>ホンポウ</t>
    </rPh>
    <rPh sb="12" eb="15">
      <t>セイサンシャ</t>
    </rPh>
    <phoneticPr fontId="25"/>
  </si>
  <si>
    <t>本邦生産者</t>
    <rPh sb="0" eb="2">
      <t>ホンポウ</t>
    </rPh>
    <rPh sb="2" eb="4">
      <t>セイサン</t>
    </rPh>
    <rPh sb="4" eb="5">
      <t>モノ</t>
    </rPh>
    <phoneticPr fontId="25"/>
  </si>
  <si>
    <t>選択コード一覧</t>
    <rPh sb="0" eb="2">
      <t>センタク</t>
    </rPh>
    <rPh sb="5" eb="7">
      <t>イチラン</t>
    </rPh>
    <phoneticPr fontId="25"/>
  </si>
  <si>
    <t>01：アルカリグレード</t>
    <phoneticPr fontId="25"/>
  </si>
  <si>
    <t>02：マンガングレード</t>
    <phoneticPr fontId="25"/>
  </si>
  <si>
    <t>03：リチウム一次用グレード</t>
    <rPh sb="7" eb="9">
      <t>イチジ</t>
    </rPh>
    <rPh sb="9" eb="10">
      <t>ヨウ</t>
    </rPh>
    <phoneticPr fontId="25"/>
  </si>
  <si>
    <t>04：フェライト用グレード</t>
    <rPh sb="8" eb="9">
      <t>ヨウ</t>
    </rPh>
    <phoneticPr fontId="25"/>
  </si>
  <si>
    <t>05：その他</t>
    <rPh sb="5" eb="6">
      <t>タ</t>
    </rPh>
    <phoneticPr fontId="25"/>
  </si>
  <si>
    <t>品種コード②（形状）</t>
    <rPh sb="0" eb="2">
      <t>ヒンシュ</t>
    </rPh>
    <phoneticPr fontId="25"/>
  </si>
  <si>
    <t>01：パウダー</t>
    <phoneticPr fontId="25"/>
  </si>
  <si>
    <t>02：チップ</t>
    <phoneticPr fontId="25"/>
  </si>
  <si>
    <t>03：プレート</t>
    <phoneticPr fontId="25"/>
  </si>
  <si>
    <t>04：その他</t>
    <rPh sb="5" eb="6">
      <t>タ</t>
    </rPh>
    <phoneticPr fontId="25"/>
  </si>
  <si>
    <t>品種コード③（中和）</t>
    <rPh sb="0" eb="2">
      <t>ヒンシュ</t>
    </rPh>
    <phoneticPr fontId="25"/>
  </si>
  <si>
    <t>01：中和　有</t>
    <rPh sb="3" eb="5">
      <t>チュウワ</t>
    </rPh>
    <rPh sb="6" eb="7">
      <t>アリ</t>
    </rPh>
    <phoneticPr fontId="25"/>
  </si>
  <si>
    <t>02：中和　無</t>
    <rPh sb="3" eb="5">
      <t>チュウワ</t>
    </rPh>
    <rPh sb="6" eb="7">
      <t>ナシ</t>
    </rPh>
    <phoneticPr fontId="25"/>
  </si>
  <si>
    <t>品種コード④（焼成）</t>
    <rPh sb="0" eb="2">
      <t>ヒンシュ</t>
    </rPh>
    <phoneticPr fontId="25"/>
  </si>
  <si>
    <t>01：焼成　有</t>
    <rPh sb="3" eb="5">
      <t>ショウセイ</t>
    </rPh>
    <rPh sb="6" eb="7">
      <t>アリ</t>
    </rPh>
    <phoneticPr fontId="25"/>
  </si>
  <si>
    <t>02：焼成　無</t>
    <rPh sb="3" eb="5">
      <t>ショウセイ</t>
    </rPh>
    <rPh sb="6" eb="7">
      <t>ナシ</t>
    </rPh>
    <phoneticPr fontId="25"/>
  </si>
  <si>
    <t>関連・非関連</t>
    <rPh sb="0" eb="2">
      <t>カンレン</t>
    </rPh>
    <rPh sb="3" eb="4">
      <t>ヒ</t>
    </rPh>
    <rPh sb="4" eb="6">
      <t>カンレン</t>
    </rPh>
    <phoneticPr fontId="25"/>
  </si>
  <si>
    <t>Ａ：関連企業</t>
    <rPh sb="2" eb="4">
      <t>カンレン</t>
    </rPh>
    <rPh sb="4" eb="6">
      <t>キギョウ</t>
    </rPh>
    <phoneticPr fontId="25"/>
  </si>
  <si>
    <t>Ｂ：非関連企業</t>
    <rPh sb="2" eb="3">
      <t>ヒ</t>
    </rPh>
    <rPh sb="3" eb="5">
      <t>カンレン</t>
    </rPh>
    <rPh sb="5" eb="7">
      <t>キギョウ</t>
    </rPh>
    <phoneticPr fontId="25"/>
  </si>
  <si>
    <t>関連企業との関係コード</t>
    <rPh sb="0" eb="2">
      <t>カンレン</t>
    </rPh>
    <rPh sb="2" eb="4">
      <t>キギョウ</t>
    </rPh>
    <rPh sb="6" eb="8">
      <t>カンケイ</t>
    </rPh>
    <phoneticPr fontId="25"/>
  </si>
  <si>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</si>
  <si>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</si>
  <si>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</si>
  <si>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</si>
  <si>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</si>
  <si>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</si>
  <si>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</si>
  <si>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25"/>
  </si>
  <si>
    <t>貨物の原産国種別</t>
    <rPh sb="0" eb="2">
      <t>カモツ</t>
    </rPh>
    <rPh sb="3" eb="5">
      <t>ゲンサン</t>
    </rPh>
    <rPh sb="5" eb="6">
      <t>コク</t>
    </rPh>
    <rPh sb="6" eb="8">
      <t>シュベツ</t>
    </rPh>
    <phoneticPr fontId="25"/>
  </si>
  <si>
    <t>第三国産同種の貨物</t>
    <rPh sb="0" eb="1">
      <t>ダイ</t>
    </rPh>
    <rPh sb="1" eb="3">
      <t>サンゴク</t>
    </rPh>
    <rPh sb="3" eb="4">
      <t>サン</t>
    </rPh>
    <rPh sb="4" eb="6">
      <t>ドウシュ</t>
    </rPh>
    <rPh sb="7" eb="9">
      <t>カモツ</t>
    </rPh>
    <phoneticPr fontId="25"/>
  </si>
  <si>
    <t>本邦産同種の貨物</t>
    <rPh sb="0" eb="2">
      <t>ホンポウ</t>
    </rPh>
    <rPh sb="2" eb="3">
      <t>サン</t>
    </rPh>
    <rPh sb="3" eb="5">
      <t>ドウシュ</t>
    </rPh>
    <rPh sb="6" eb="8">
      <t>カモツ</t>
    </rPh>
    <phoneticPr fontId="25"/>
  </si>
  <si>
    <t>販売先の属性</t>
    <rPh sb="0" eb="3">
      <t>ハンバイサキ</t>
    </rPh>
    <rPh sb="4" eb="6">
      <t>ゾクセイ</t>
    </rPh>
    <phoneticPr fontId="25"/>
  </si>
  <si>
    <t>受渡し条件コード</t>
    <rPh sb="0" eb="2">
      <t>ウケワタ</t>
    </rPh>
    <rPh sb="3" eb="5">
      <t>ジョウケン</t>
    </rPh>
    <phoneticPr fontId="25"/>
  </si>
  <si>
    <t>庭先渡し</t>
    <phoneticPr fontId="25"/>
  </si>
  <si>
    <t>工場渡し</t>
    <phoneticPr fontId="25"/>
  </si>
  <si>
    <t>原産国コード</t>
    <rPh sb="0" eb="2">
      <t>ゲンサン</t>
    </rPh>
    <rPh sb="2" eb="3">
      <t>コク</t>
    </rPh>
    <phoneticPr fontId="25"/>
  </si>
  <si>
    <t>全原産国共通</t>
    <phoneticPr fontId="25"/>
  </si>
  <si>
    <t>本邦</t>
    <rPh sb="0" eb="2">
      <t>ホンポウ</t>
    </rPh>
    <phoneticPr fontId="25"/>
  </si>
  <si>
    <t>中国</t>
    <rPh sb="0" eb="2">
      <t>チュウゴク</t>
    </rPh>
    <phoneticPr fontId="25"/>
  </si>
  <si>
    <t>第三国</t>
    <rPh sb="0" eb="1">
      <t>ダイ</t>
    </rPh>
    <rPh sb="1" eb="3">
      <t>サンゴク</t>
    </rPh>
    <phoneticPr fontId="25"/>
  </si>
  <si>
    <t>決済手段コード</t>
    <rPh sb="0" eb="2">
      <t>ケッサイ</t>
    </rPh>
    <rPh sb="2" eb="4">
      <t>シュダン</t>
    </rPh>
    <phoneticPr fontId="25"/>
  </si>
  <si>
    <t>01：L/C（信用状）</t>
    <rPh sb="7" eb="10">
      <t>シンヨウジョウ</t>
    </rPh>
    <phoneticPr fontId="25"/>
  </si>
  <si>
    <t>02：D/P（手形支払書類渡し）</t>
    <rPh sb="7" eb="9">
      <t>テガタ</t>
    </rPh>
    <rPh sb="9" eb="11">
      <t>シハラ</t>
    </rPh>
    <rPh sb="11" eb="13">
      <t>ショルイ</t>
    </rPh>
    <rPh sb="13" eb="14">
      <t>ワタ</t>
    </rPh>
    <phoneticPr fontId="25"/>
  </si>
  <si>
    <t>03：D/A（手形引受書類渡し）</t>
    <rPh sb="7" eb="9">
      <t>テガタ</t>
    </rPh>
    <rPh sb="9" eb="11">
      <t>ヒキウケ</t>
    </rPh>
    <rPh sb="11" eb="13">
      <t>ショルイ</t>
    </rPh>
    <rPh sb="13" eb="14">
      <t>ワタ</t>
    </rPh>
    <phoneticPr fontId="25"/>
  </si>
  <si>
    <t>04：T/T（電信送金）</t>
    <rPh sb="7" eb="9">
      <t>デンシン</t>
    </rPh>
    <rPh sb="9" eb="11">
      <t>ソウキン</t>
    </rPh>
    <phoneticPr fontId="25"/>
  </si>
  <si>
    <t>05：M/T（郵便送金）</t>
    <rPh sb="7" eb="9">
      <t>ユウビン</t>
    </rPh>
    <rPh sb="9" eb="11">
      <t>ソウキン</t>
    </rPh>
    <phoneticPr fontId="25"/>
  </si>
  <si>
    <t>06：D/D（送金小切手）</t>
    <rPh sb="7" eb="9">
      <t>ソウキン</t>
    </rPh>
    <rPh sb="9" eb="12">
      <t>コギッテ</t>
    </rPh>
    <phoneticPr fontId="25"/>
  </si>
  <si>
    <t>07：その他（○○）</t>
  </si>
  <si>
    <t>08：その他（○○）</t>
  </si>
  <si>
    <t>荷姿コード</t>
    <rPh sb="0" eb="1">
      <t>ニ</t>
    </rPh>
    <rPh sb="1" eb="2">
      <t>スガタ</t>
    </rPh>
    <phoneticPr fontId="25"/>
  </si>
  <si>
    <t>A：紙袋</t>
    <rPh sb="2" eb="4">
      <t>カミブクロ</t>
    </rPh>
    <phoneticPr fontId="25"/>
  </si>
  <si>
    <t>B：プラスチックバッグ</t>
  </si>
  <si>
    <t>C：フレキシブルコンテナー</t>
  </si>
  <si>
    <t>D1：その他（荷姿名　　　　　　　　　　）</t>
    <rPh sb="5" eb="6">
      <t>タ</t>
    </rPh>
    <rPh sb="7" eb="9">
      <t>ニスガタ</t>
    </rPh>
    <rPh sb="9" eb="10">
      <t>メイ</t>
    </rPh>
    <phoneticPr fontId="27"/>
  </si>
  <si>
    <t>D2：その他（荷姿名　　　　　　　　　　）</t>
    <rPh sb="5" eb="6">
      <t>タ</t>
    </rPh>
    <rPh sb="7" eb="9">
      <t>ニスガタ</t>
    </rPh>
    <rPh sb="9" eb="10">
      <t>メイ</t>
    </rPh>
    <phoneticPr fontId="27"/>
  </si>
  <si>
    <t>販売先業種（B）</t>
    <rPh sb="0" eb="3">
      <t>ハンバイサキ</t>
    </rPh>
    <rPh sb="3" eb="5">
      <t>ギョウシュ</t>
    </rPh>
    <phoneticPr fontId="25"/>
  </si>
  <si>
    <t>A：輸出国内に所在する商社等の流通業者（Bを除く）</t>
    <phoneticPr fontId="25"/>
  </si>
  <si>
    <t>B：輸出者</t>
    <phoneticPr fontId="25"/>
  </si>
  <si>
    <t>C1：輸入者（流通業者）</t>
    <phoneticPr fontId="25"/>
  </si>
  <si>
    <t>C2：:輸入者（産業上の使用者）</t>
    <phoneticPr fontId="25"/>
  </si>
  <si>
    <t>C3：輸入者（関連企業間の取引）</t>
    <phoneticPr fontId="25"/>
  </si>
  <si>
    <t>C4：その他の輸入者（輸入者の具体的な業種不明）</t>
    <phoneticPr fontId="25"/>
  </si>
  <si>
    <t>D：日本国内に所在する商社等の流通業者（C1からC3を除く）</t>
    <phoneticPr fontId="25"/>
  </si>
  <si>
    <t>E：調査対象貨物を原材料として使用する産業上の使用者（C2を除く）</t>
    <phoneticPr fontId="25"/>
  </si>
  <si>
    <t>F：業種が不明の場合</t>
    <phoneticPr fontId="25"/>
  </si>
  <si>
    <t>G：（その他の業種）</t>
    <phoneticPr fontId="25"/>
  </si>
  <si>
    <t>輸入先業種</t>
    <rPh sb="0" eb="2">
      <t>ユニュウ</t>
    </rPh>
    <rPh sb="2" eb="3">
      <t>サキ</t>
    </rPh>
    <rPh sb="3" eb="5">
      <t>ギョウシュ</t>
    </rPh>
    <phoneticPr fontId="25"/>
  </si>
  <si>
    <t>輸出者かつ生産者</t>
    <rPh sb="0" eb="3">
      <t>ユシュツシャ</t>
    </rPh>
    <rPh sb="5" eb="8">
      <t>セイサンシャ</t>
    </rPh>
    <phoneticPr fontId="25"/>
  </si>
  <si>
    <t>輸出者（生産者でない）</t>
    <rPh sb="0" eb="3">
      <t>ユシュツシャ</t>
    </rPh>
    <rPh sb="4" eb="6">
      <t>セイサン</t>
    </rPh>
    <rPh sb="6" eb="7">
      <t>シャ</t>
    </rPh>
    <phoneticPr fontId="25"/>
  </si>
  <si>
    <t>Ａ２：生産者の関連企業</t>
    <rPh sb="3" eb="6">
      <t>セイサンシャ</t>
    </rPh>
    <rPh sb="7" eb="9">
      <t>カンレン</t>
    </rPh>
    <rPh sb="9" eb="11">
      <t>キギョウ</t>
    </rPh>
    <phoneticPr fontId="25"/>
  </si>
  <si>
    <t>Ａ３：輸出国内流通業者（輸出者以外）の関連企業</t>
    <rPh sb="3" eb="5">
      <t>ユシュツ</t>
    </rPh>
    <rPh sb="5" eb="6">
      <t>コク</t>
    </rPh>
    <rPh sb="6" eb="7">
      <t>ナイ</t>
    </rPh>
    <rPh sb="7" eb="9">
      <t>リュウツウ</t>
    </rPh>
    <rPh sb="9" eb="11">
      <t>ギョウシャ</t>
    </rPh>
    <rPh sb="12" eb="14">
      <t>ユシュツ</t>
    </rPh>
    <rPh sb="14" eb="15">
      <t>シャ</t>
    </rPh>
    <rPh sb="15" eb="17">
      <t>イガイ</t>
    </rPh>
    <rPh sb="19" eb="21">
      <t>カンレン</t>
    </rPh>
    <rPh sb="21" eb="23">
      <t>キギョウ</t>
    </rPh>
    <phoneticPr fontId="25"/>
  </si>
  <si>
    <t>Ａ４：輸出者の関連企業</t>
    <rPh sb="3" eb="6">
      <t>ユシュツシャ</t>
    </rPh>
    <rPh sb="7" eb="9">
      <t>カンレン</t>
    </rPh>
    <rPh sb="9" eb="11">
      <t>キギョウ</t>
    </rPh>
    <phoneticPr fontId="25"/>
  </si>
  <si>
    <t>Ａ５：輸入者の関連企業</t>
    <rPh sb="3" eb="6">
      <t>ユニュウシャ</t>
    </rPh>
    <rPh sb="7" eb="9">
      <t>カンレン</t>
    </rPh>
    <rPh sb="9" eb="11">
      <t>キギョウ</t>
    </rPh>
    <phoneticPr fontId="25"/>
  </si>
  <si>
    <t>Ａ６：日本国内流通業者（輸入者以外）の関連企業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5"/>
  </si>
  <si>
    <t>Ａ７：産業上の使用者の関連企業</t>
    <rPh sb="3" eb="5">
      <t>サンギョウ</t>
    </rPh>
    <rPh sb="5" eb="6">
      <t>ジョウ</t>
    </rPh>
    <rPh sb="7" eb="10">
      <t>シヨウシャ</t>
    </rPh>
    <rPh sb="11" eb="13">
      <t>カンレン</t>
    </rPh>
    <rPh sb="13" eb="15">
      <t>キギョウ</t>
    </rPh>
    <phoneticPr fontId="25"/>
  </si>
  <si>
    <t>複数該当</t>
    <rPh sb="0" eb="2">
      <t>フクスウ</t>
    </rPh>
    <rPh sb="2" eb="4">
      <t>ガイトウ</t>
    </rPh>
    <phoneticPr fontId="25"/>
  </si>
  <si>
    <t>販売価格の設定方法</t>
    <rPh sb="0" eb="2">
      <t>ハンバイ</t>
    </rPh>
    <rPh sb="2" eb="4">
      <t>カカク</t>
    </rPh>
    <rPh sb="5" eb="7">
      <t>セッテイ</t>
    </rPh>
    <rPh sb="7" eb="9">
      <t>ホウホウ</t>
    </rPh>
    <phoneticPr fontId="25"/>
  </si>
  <si>
    <t>ⅰ個別取引ごとの交渉</t>
    <rPh sb="1" eb="3">
      <t>コベツ</t>
    </rPh>
    <rPh sb="3" eb="5">
      <t>トリヒキ</t>
    </rPh>
    <rPh sb="8" eb="10">
      <t>コウショウ</t>
    </rPh>
    <phoneticPr fontId="25"/>
  </si>
  <si>
    <t>ⅱ契約書に記載</t>
    <rPh sb="1" eb="4">
      <t>ケイヤクショ</t>
    </rPh>
    <rPh sb="5" eb="7">
      <t>キサイ</t>
    </rPh>
    <phoneticPr fontId="25"/>
  </si>
  <si>
    <t>ⅲ価格表の提示</t>
    <rPh sb="1" eb="3">
      <t>カカク</t>
    </rPh>
    <rPh sb="3" eb="4">
      <t>ヒョウ</t>
    </rPh>
    <rPh sb="5" eb="7">
      <t>テイジ</t>
    </rPh>
    <phoneticPr fontId="25"/>
  </si>
  <si>
    <t>ⅳその他</t>
    <rPh sb="3" eb="4">
      <t>タ</t>
    </rPh>
    <phoneticPr fontId="25"/>
  </si>
  <si>
    <t>売買契約の適用期間</t>
    <rPh sb="0" eb="2">
      <t>バイバイ</t>
    </rPh>
    <phoneticPr fontId="25"/>
  </si>
  <si>
    <t>ⅰ長期契約（1年以上）</t>
    <rPh sb="1" eb="3">
      <t>チョウキ</t>
    </rPh>
    <rPh sb="3" eb="5">
      <t>ケイヤク</t>
    </rPh>
    <rPh sb="7" eb="8">
      <t>ネン</t>
    </rPh>
    <rPh sb="8" eb="10">
      <t>イジョウ</t>
    </rPh>
    <phoneticPr fontId="25"/>
  </si>
  <si>
    <t>ⅱ短期契約（1年未満）</t>
    <rPh sb="1" eb="3">
      <t>タンキ</t>
    </rPh>
    <rPh sb="3" eb="5">
      <t>ケイヤク</t>
    </rPh>
    <rPh sb="7" eb="8">
      <t>ネン</t>
    </rPh>
    <rPh sb="8" eb="10">
      <t>ミマン</t>
    </rPh>
    <phoneticPr fontId="25"/>
  </si>
  <si>
    <t>ⅲ一取引ごとの契約</t>
    <rPh sb="1" eb="2">
      <t>１</t>
    </rPh>
    <rPh sb="2" eb="4">
      <t>トリヒキ</t>
    </rPh>
    <rPh sb="7" eb="9">
      <t>ケイヤク</t>
    </rPh>
    <phoneticPr fontId="25"/>
  </si>
  <si>
    <t>割引、値引き及び割戻しの交渉</t>
    <rPh sb="12" eb="14">
      <t>コウショウ</t>
    </rPh>
    <phoneticPr fontId="25"/>
  </si>
  <si>
    <t>ⅰ個別取引数量に応じた割引等</t>
    <rPh sb="1" eb="3">
      <t>コベツ</t>
    </rPh>
    <rPh sb="3" eb="5">
      <t>トリヒキ</t>
    </rPh>
    <rPh sb="5" eb="7">
      <t>スウリョウ</t>
    </rPh>
    <rPh sb="8" eb="9">
      <t>オウ</t>
    </rPh>
    <rPh sb="13" eb="14">
      <t>トウ</t>
    </rPh>
    <phoneticPr fontId="25"/>
  </si>
  <si>
    <t>ⅱ年間取引数量に応じた割引等</t>
    <rPh sb="1" eb="3">
      <t>ネンカン</t>
    </rPh>
    <rPh sb="3" eb="5">
      <t>トリヒキ</t>
    </rPh>
    <rPh sb="5" eb="7">
      <t>スウリョウ</t>
    </rPh>
    <rPh sb="8" eb="9">
      <t>オウ</t>
    </rPh>
    <rPh sb="11" eb="13">
      <t>ワリビキ</t>
    </rPh>
    <rPh sb="13" eb="14">
      <t>トウ</t>
    </rPh>
    <phoneticPr fontId="25"/>
  </si>
  <si>
    <t>ⅲその他</t>
    <rPh sb="3" eb="4">
      <t>タ</t>
    </rPh>
    <phoneticPr fontId="25"/>
  </si>
  <si>
    <t>貿易取引条件（Incoterms）コード</t>
    <rPh sb="0" eb="2">
      <t>ボウエキ</t>
    </rPh>
    <rPh sb="2" eb="4">
      <t>トリヒキ</t>
    </rPh>
    <rPh sb="4" eb="6">
      <t>ジョウケン</t>
    </rPh>
    <phoneticPr fontId="25"/>
  </si>
  <si>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</si>
  <si>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</si>
  <si>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</si>
  <si>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</si>
  <si>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</si>
  <si>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</si>
  <si>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</si>
  <si>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25"/>
  </si>
  <si>
    <t>DAF：国境持ち込み渡し条件</t>
  </si>
  <si>
    <t>DES：仕向港着船渡し条件</t>
  </si>
  <si>
    <t>DEQ：仕向港埠頭渡し条件</t>
  </si>
  <si>
    <t>DDU：仕向地持ち込み渡し・関税抜き条件</t>
  </si>
  <si>
    <t>DAT：ターミナル持込渡し</t>
    <phoneticPr fontId="25"/>
  </si>
  <si>
    <t>DAP：仕向地持込渡し</t>
    <phoneticPr fontId="25"/>
  </si>
  <si>
    <t>DDP：仕向地持ち込み渡し・関税込み条件</t>
    <phoneticPr fontId="25"/>
  </si>
  <si>
    <t>競合状態への影響</t>
    <rPh sb="0" eb="2">
      <t>キョウゴウ</t>
    </rPh>
    <rPh sb="2" eb="4">
      <t>ジョウタイ</t>
    </rPh>
    <rPh sb="6" eb="8">
      <t>エイキョウ</t>
    </rPh>
    <phoneticPr fontId="25"/>
  </si>
  <si>
    <t>影響を及ぼさない</t>
    <phoneticPr fontId="25"/>
  </si>
  <si>
    <t>常に影響を及ぼす</t>
    <phoneticPr fontId="25"/>
  </si>
  <si>
    <t>場合によっては影響を及ぼす</t>
    <phoneticPr fontId="25"/>
  </si>
  <si>
    <t>不明</t>
    <phoneticPr fontId="25"/>
  </si>
  <si>
    <t>代替可能性</t>
  </si>
  <si>
    <t>代替可能性あり</t>
  </si>
  <si>
    <t>一定の条件を満たせば代替可能</t>
  </si>
  <si>
    <t>代替不可能</t>
  </si>
  <si>
    <t>わからない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</si>
</sst>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00_ ;[Red]\-#,##0.00\ "/>
    <numFmt numFmtId="177" formatCode="0_);[Red]\(0\)"/>
    <numFmt numFmtId="178" formatCode="yyyy/mm/dd"/>
    <numFmt numFmtId="179" formatCode="#,##0_ "/>
    <numFmt numFmtId="180" formatCode="&quot;(&quot;0%&quot;)   &quot;;[Red]\-&quot;(&quot;0%&quot;)   &quot;;&quot;－    &quot;"/>
    <numFmt numFmtId="181" formatCode="&quot;(&quot;0.00%&quot;)   &quot;;[Red]\-&quot;(&quot;0.00%&quot;)   &quot;;&quot;－    &quot;"/>
    <numFmt numFmtId="182" formatCode="0.00%;[Red]\-0.00%;&quot;－&quot;"/>
    <numFmt numFmtId="183" formatCode="#,##0;[Red]\-#,##0;&quot;－&quot;"/>
    <numFmt numFmtId="184" formatCode="#,##0_);[Red]\(#,##0\)"/>
    <numFmt numFmtId="185" formatCode="0.000"/>
    <numFmt numFmtId="186" formatCode="#,##0_ ;[Red]\-#,##0\ "/>
    <numFmt numFmtId="187" formatCode="0.0"/>
    <numFmt numFmtId="188" formatCode="#,##0.0;[Red]\-#,##0.0"/>
  </numFmts>
  <fonts count="9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ゴシック"/>
      <family val="3"/>
      <charset val="128"/>
      <scheme val="minor"/>
    </font>
    <font>
      <b/>
      <sz val="11"/>
      <name val="ＭＳ Ｐゴシック"/>
      <family val="3"/>
      <charset val="128"/>
      <scheme val="minor"/>
    </font>
    <font>
      <sz val="20"/>
      <name val="ＭＳ Ｐゴシック"/>
      <family val="3"/>
      <charset val="128"/>
      <scheme val="minor"/>
    </font>
    <font>
      <b/>
      <sz val="11"/>
      <name val="ＭＳ Ｐゴシック"/>
      <family val="3"/>
      <charset val="128"/>
    </font>
    <font>
      <sz val="11"/>
      <color theme="1"/>
      <name val="ＭＳ Ｐゴシック"/>
      <family val="3"/>
      <charset val="128"/>
      <scheme val="minor"/>
    </font>
    <font>
      <sz val="12"/>
      <name val="ＭＳ Ｐゴシック"/>
      <family val="3"/>
      <charset val="128"/>
    </font>
    <font>
      <sz val="10"/>
      <name val="ＭＳ Ｐゴシック"/>
      <family val="3"/>
      <charset val="128"/>
    </font>
    <font>
      <sz val="14"/>
      <name val="ＭＳ Ｐゴシック"/>
      <family val="3"/>
      <charset val="128"/>
    </font>
    <font>
      <i/>
      <sz val="12"/>
      <name val="ＭＳ Ｐゴシック"/>
      <family val="3"/>
      <charset val="128"/>
    </font>
    <font>
      <sz val="10"/>
      <name val="ＭＳ Ｐゴシック"/>
      <family val="3"/>
      <charset val="128"/>
      <scheme val="minor"/>
    </font>
    <font>
      <strike/>
      <sz val="11"/>
      <name val="ＭＳ Ｐゴシック"/>
      <family val="3"/>
      <charset val="128"/>
    </font>
    <font>
      <u/>
      <sz val="10.5"/>
      <name val="ＭＳ Ｐゴシック"/>
      <family val="3"/>
      <charset val="128"/>
    </font>
    <font>
      <sz val="10.5"/>
      <name val="ＭＳ Ｐゴシック"/>
      <family val="3"/>
      <charset val="128"/>
    </font>
    <font>
      <sz val="12"/>
      <color theme="1"/>
      <name val="ＭＳ Ｐゴシック"/>
      <family val="3"/>
      <charset val="128"/>
    </font>
    <font>
      <sz val="11"/>
      <color theme="1"/>
      <name val="ＭＳ Ｐゴシック"/>
      <family val="3"/>
      <charset val="128"/>
    </font>
    <font>
      <b/>
      <sz val="14"/>
      <color theme="1"/>
      <name val="ＭＳ Ｐゴシック"/>
      <family val="3"/>
      <charset val="128"/>
    </font>
    <font>
      <sz val="11"/>
      <name val="Times New Roman"/>
      <family val="1"/>
    </font>
    <font>
      <sz val="11"/>
      <name val="ＭＳ 明朝"/>
      <family val="1"/>
      <charset val="128"/>
    </font>
    <font>
      <sz val="11"/>
      <name val="ＭＳ ゴシック"/>
      <family val="3"/>
      <charset val="128"/>
    </font>
    <font>
      <sz val="11"/>
      <color indexed="8"/>
      <name val="ＭＳ Ｐゴシック"/>
      <family val="3"/>
      <charset val="128"/>
    </font>
    <font>
      <b/>
      <sz val="14"/>
      <name val="ＭＳ Ｐゴシック"/>
      <family val="3"/>
      <charset val="128"/>
    </font>
    <font>
      <sz val="11"/>
      <color rgb="FFFF0000"/>
      <name val="ＭＳ Ｐゴシック"/>
      <family val="3"/>
      <charset val="128"/>
    </font>
    <font>
      <sz val="6"/>
      <name val="ＭＳ Ｐゴシック"/>
      <family val="2"/>
      <charset val="128"/>
      <scheme val="minor"/>
    </font>
    <font>
      <sz val="12"/>
      <color theme="1"/>
      <name val="ＭＳ Ｐゴシック"/>
      <family val="3"/>
      <charset val="128"/>
      <scheme val="minor"/>
    </font>
    <font>
      <sz val="6"/>
      <name val="ＭＳ Ｐゴシック"/>
      <family val="3"/>
      <charset val="128"/>
      <scheme val="minor"/>
    </font>
    <font>
      <sz val="14"/>
      <color theme="1"/>
      <name val="ＭＳ Ｐゴシック"/>
      <family val="3"/>
      <charset val="128"/>
      <scheme val="minor"/>
    </font>
    <font>
      <b/>
      <u/>
      <sz val="14"/>
      <color theme="1"/>
      <name val="ＭＳ Ｐゴシック"/>
      <family val="3"/>
      <charset val="128"/>
      <scheme val="minor"/>
    </font>
    <font>
      <u/>
      <sz val="11"/>
      <name val="ＭＳ Ｐゴシック"/>
      <family val="3"/>
      <charset val="128"/>
    </font>
    <font>
      <sz val="14"/>
      <color theme="1"/>
      <name val="ＭＳ Ｐゴシック"/>
      <family val="3"/>
      <charset val="128"/>
    </font>
    <font>
      <u/>
      <sz val="11"/>
      <color theme="1"/>
      <name val="ＭＳ Ｐゴシック"/>
      <family val="3"/>
      <charset val="128"/>
      <scheme val="minor"/>
    </font>
    <font>
      <sz val="9"/>
      <name val="ＭＳ Ｐゴシック"/>
      <family val="3"/>
      <charset val="128"/>
    </font>
    <font>
      <b/>
      <sz val="12"/>
      <color theme="1"/>
      <name val="ＭＳ Ｐゴシック"/>
      <family val="3"/>
      <charset val="128"/>
    </font>
    <font>
      <sz val="11"/>
      <color rgb="FF000000"/>
      <name val="ＭＳ Ｐゴシック"/>
      <family val="3"/>
      <charset val="128"/>
    </font>
    <font>
      <u/>
      <sz val="11"/>
      <color rgb="FF000000"/>
      <name val="ＭＳ Ｐゴシック"/>
      <family val="3"/>
      <charset val="128"/>
    </font>
    <font>
      <u/>
      <sz val="9"/>
      <name val="ＭＳ Ｐゴシック"/>
      <family val="3"/>
      <charset val="128"/>
    </font>
    <font>
      <sz val="10"/>
      <color theme="1"/>
      <name val="ＭＳ Ｐゴシック"/>
      <family val="3"/>
      <charset val="128"/>
      <scheme val="minor"/>
    </font>
    <font>
      <b/>
      <u/>
      <sz val="11"/>
      <name val="ＭＳ Ｐゴシック"/>
      <family val="3"/>
      <charset val="128"/>
    </font>
    <font>
      <sz val="14"/>
      <name val="ＭＳ Ｐゴシック"/>
      <family val="3"/>
      <charset val="128"/>
      <scheme val="minor"/>
    </font>
    <font>
      <sz val="16"/>
      <name val="ＭＳ Ｐゴシック"/>
      <family val="3"/>
      <charset val="128"/>
    </font>
    <font>
      <b/>
      <sz val="18"/>
      <color theme="1"/>
      <name val="ＭＳ Ｐゴシック"/>
      <family val="3"/>
      <charset val="128"/>
    </font>
    <font>
      <sz val="18"/>
      <color rgb="FFFF0000"/>
      <name val="ＭＳ Ｐゴシック"/>
      <family val="3"/>
      <charset val="128"/>
    </font>
    <font>
      <sz val="22"/>
      <color rgb="FFFF0000"/>
      <name val="ＭＳ Ｐゴシック"/>
      <family val="3"/>
      <charset val="128"/>
    </font>
    <font>
      <b/>
      <sz val="12"/>
      <name val="ＭＳ Ｐゴシック"/>
      <family val="3"/>
      <charset val="128"/>
    </font>
    <font>
      <b/>
      <u/>
      <sz val="11"/>
      <name val="ＭＳ Ｐゴシック"/>
      <family val="3"/>
      <charset val="128"/>
      <scheme val="minor"/>
    </font>
    <font>
      <sz val="8"/>
      <color theme="1"/>
      <name val="ＭＳ Ｐゴシック"/>
      <family val="3"/>
      <charset val="128"/>
    </font>
    <font>
      <strike/>
      <sz val="11"/>
      <color rgb="FFFF0000"/>
      <name val="ＭＳ Ｐゴシック"/>
      <family val="3"/>
      <charset val="128"/>
    </font>
    <font>
      <b/>
      <u/>
      <sz val="14"/>
      <name val="ＭＳ Ｐゴシック"/>
      <family val="3"/>
      <charset val="128"/>
    </font>
    <font>
      <b/>
      <u/>
      <sz val="14"/>
      <color theme="1"/>
      <name val="ＭＳ Ｐゴシック"/>
      <family val="3"/>
      <charset val="128"/>
    </font>
    <font>
      <sz val="11"/>
      <color theme="1"/>
      <name val="ＭＳ Ｐ明朝"/>
      <family val="1"/>
      <charset val="128"/>
    </font>
    <font>
      <sz val="11"/>
      <name val="ＭＳ Ｐ明朝"/>
      <family val="1"/>
      <charset val="128"/>
    </font>
    <font>
      <sz val="9"/>
      <color theme="1"/>
      <name val="ＭＳ Ｐゴシック"/>
      <family val="3"/>
      <charset val="128"/>
    </font>
    <font>
      <b/>
      <sz val="11"/>
      <name val="ＭＳ Ｐゴシック"/>
      <family val="3"/>
      <charset val="128"/>
      <scheme val="major"/>
    </font>
    <font>
      <sz val="9"/>
      <name val="ＭＳ Ｐゴシック"/>
      <family val="3"/>
      <charset val="128"/>
      <scheme val="major"/>
    </font>
    <font>
      <b/>
      <u/>
      <sz val="11"/>
      <name val="ＭＳ Ｐゴシック"/>
      <family val="3"/>
      <charset val="128"/>
      <scheme val="major"/>
    </font>
    <font>
      <sz val="11"/>
      <name val="ＭＳ Ｐゴシック"/>
      <family val="3"/>
      <charset val="128"/>
      <scheme val="major"/>
    </font>
    <font>
      <sz val="7"/>
      <name val="ＭＳ Ｐゴシック"/>
      <family val="3"/>
      <charset val="128"/>
      <scheme val="major"/>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u/>
      <sz val="11"/>
      <name val="ＭＳ Ｐゴシック"/>
      <family val="3"/>
      <charset val="128"/>
      <scheme val="major"/>
    </font>
    <font>
      <b/>
      <sz val="18"/>
      <color rgb="FFFF0000"/>
      <name val="ＭＳ Ｐゴシック"/>
      <family val="3"/>
      <charset val="128"/>
    </font>
    <font>
      <u/>
      <sz val="11"/>
      <color theme="1"/>
      <name val="ＭＳ Ｐゴシック"/>
      <family val="3"/>
      <charset val="128"/>
    </font>
    <font>
      <sz val="18"/>
      <color theme="1"/>
      <name val="ＭＳ Ｐゴシック"/>
      <family val="3"/>
      <charset val="128"/>
    </font>
    <font>
      <b/>
      <u/>
      <sz val="11"/>
      <color theme="1"/>
      <name val="ＭＳ Ｐゴシック"/>
      <family val="3"/>
      <charset val="128"/>
      <scheme val="minor"/>
    </font>
    <font>
      <b/>
      <sz val="11"/>
      <color theme="1"/>
      <name val="ＭＳ Ｐゴシック"/>
      <family val="3"/>
      <charset val="128"/>
    </font>
    <font>
      <sz val="10.5"/>
      <color theme="1"/>
      <name val="ＭＳ Ｐゴシック"/>
      <family val="3"/>
      <charset val="128"/>
      <scheme val="minor"/>
    </font>
    <font>
      <b/>
      <sz val="14"/>
      <color theme="1"/>
      <name val="ＭＳ Ｐゴシック"/>
      <family val="3"/>
      <charset val="128"/>
      <scheme val="minor"/>
    </font>
  </fonts>
  <fills count="15">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rgb="FFDBE5F1"/>
        <bgColor indexed="64"/>
      </patternFill>
    </fill>
    <fill>
      <patternFill patternType="solid">
        <fgColor rgb="FFDCE6F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FDE9D9"/>
        <bgColor indexed="64"/>
      </patternFill>
    </fill>
    <fill>
      <patternFill patternType="solid">
        <fgColor rgb="FFFFFFFF"/>
        <bgColor indexed="64"/>
      </patternFill>
    </fill>
    <fill>
      <patternFill patternType="solid">
        <fgColor rgb="FFA5A5A5"/>
        <bgColor indexed="64"/>
      </patternFill>
    </fill>
  </fills>
  <borders count="2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top style="thin">
        <color indexed="64"/>
      </top>
      <bottom style="thin">
        <color indexed="64"/>
      </bottom>
      <diagonal/>
    </border>
    <border>
      <left/>
      <right/>
      <top style="thin">
        <color indexed="64"/>
      </top>
      <bottom style="medium">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dashed">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diagonalDown="1">
      <left style="thin">
        <color indexed="64"/>
      </left>
      <right style="thin">
        <color indexed="64"/>
      </right>
      <top style="double">
        <color indexed="64"/>
      </top>
      <bottom style="medium">
        <color indexed="64"/>
      </bottom>
      <diagonal style="thin">
        <color indexed="64"/>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diagonalDown="1">
      <left/>
      <right style="medium">
        <color indexed="64"/>
      </right>
      <top style="medium">
        <color indexed="64"/>
      </top>
      <bottom style="thin">
        <color indexed="64"/>
      </bottom>
      <diagonal style="thin">
        <color indexed="64"/>
      </diagonal>
    </border>
    <border>
      <left/>
      <right style="medium">
        <color indexed="64"/>
      </right>
      <top style="hair">
        <color indexed="64"/>
      </top>
      <bottom style="hair">
        <color indexed="64"/>
      </bottom>
      <diagonal/>
    </border>
    <border diagonalDown="1">
      <left style="medium">
        <color indexed="64"/>
      </left>
      <right style="thin">
        <color indexed="64"/>
      </right>
      <top style="medium">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medium">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double">
        <color indexed="64"/>
      </top>
      <bottom style="medium">
        <color indexed="64"/>
      </bottom>
      <diagonal/>
    </border>
    <border>
      <left style="hair">
        <color indexed="64"/>
      </left>
      <right/>
      <top style="thin">
        <color indexed="64"/>
      </top>
      <bottom style="thin">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diagonal/>
    </border>
    <border>
      <left style="hair">
        <color indexed="64"/>
      </left>
      <right/>
      <top style="hair">
        <color indexed="64"/>
      </top>
      <bottom style="thin">
        <color indexed="64"/>
      </bottom>
      <diagonal/>
    </border>
    <border>
      <left style="hair">
        <color indexed="64"/>
      </left>
      <right/>
      <top style="thin">
        <color indexed="64"/>
      </top>
      <bottom style="medium">
        <color indexed="64"/>
      </bottom>
      <diagonal/>
    </border>
    <border>
      <left/>
      <right style="hair">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right/>
      <top style="medium">
        <color indexed="64"/>
      </top>
      <bottom style="thin">
        <color indexed="64"/>
      </bottom>
      <diagonal style="thin">
        <color indexed="64"/>
      </diagonal>
    </border>
    <border>
      <left style="medium">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style="medium">
        <color indexed="64"/>
      </bottom>
      <diagonal/>
    </border>
    <border diagonalDown="1">
      <left style="thin">
        <color indexed="64"/>
      </left>
      <right style="thin">
        <color indexed="64"/>
      </right>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medium">
        <color indexed="64"/>
      </left>
      <right style="thin">
        <color indexed="64"/>
      </right>
      <top style="medium">
        <color indexed="64"/>
      </top>
      <bottom style="hair">
        <color indexed="64"/>
      </bottom>
      <diagonal style="thin">
        <color indexed="64"/>
      </diagonal>
    </border>
    <border diagonalDown="1">
      <left style="thin">
        <color indexed="64"/>
      </left>
      <right style="thin">
        <color indexed="64"/>
      </right>
      <top style="medium">
        <color indexed="64"/>
      </top>
      <bottom style="hair">
        <color indexed="64"/>
      </bottom>
      <diagonal style="thin">
        <color indexed="64"/>
      </diagonal>
    </border>
    <border diagonalDown="1">
      <left style="thin">
        <color indexed="64"/>
      </left>
      <right style="medium">
        <color indexed="64"/>
      </right>
      <top style="medium">
        <color indexed="64"/>
      </top>
      <bottom style="hair">
        <color indexed="64"/>
      </bottom>
      <diagonal style="thin">
        <color indexed="64"/>
      </diagonal>
    </border>
    <border diagonalDown="1">
      <left style="medium">
        <color indexed="64"/>
      </left>
      <right style="thin">
        <color indexed="64"/>
      </right>
      <top style="hair">
        <color indexed="64"/>
      </top>
      <bottom style="hair">
        <color indexed="64"/>
      </bottom>
      <diagonal style="thin">
        <color indexed="64"/>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medium">
        <color indexed="64"/>
      </right>
      <top style="hair">
        <color indexed="64"/>
      </top>
      <bottom style="hair">
        <color indexed="64"/>
      </bottom>
      <diagonal style="thin">
        <color indexed="64"/>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 diagonalDown="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medium">
        <color indexed="64"/>
      </top>
      <bottom style="hair">
        <color indexed="64"/>
      </bottom>
      <diagonal/>
    </border>
    <border>
      <left style="medium">
        <color indexed="64"/>
      </left>
      <right style="medium">
        <color indexed="64"/>
      </right>
      <top style="thin">
        <color indexed="64"/>
      </top>
      <bottom style="double">
        <color indexed="64"/>
      </bottom>
      <diagonal/>
    </border>
    <border diagonalDown="1">
      <left style="thin">
        <color indexed="64"/>
      </left>
      <right/>
      <top style="medium">
        <color indexed="64"/>
      </top>
      <bottom style="hair">
        <color indexed="64"/>
      </bottom>
      <diagonal style="thin">
        <color indexed="64"/>
      </diagonal>
    </border>
    <border diagonalDown="1">
      <left style="thin">
        <color indexed="64"/>
      </left>
      <right/>
      <top style="hair">
        <color indexed="64"/>
      </top>
      <bottom style="hair">
        <color indexed="64"/>
      </bottom>
      <diagonal style="thin">
        <color indexed="64"/>
      </diagonal>
    </border>
    <border>
      <left/>
      <right style="thin">
        <color indexed="64"/>
      </right>
      <top/>
      <bottom style="medium">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double">
        <color indexed="64"/>
      </top>
      <bottom/>
      <diagonal style="thin">
        <color indexed="64"/>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diagonalDown="1">
      <left style="medium">
        <color indexed="64"/>
      </left>
      <right style="thin">
        <color indexed="64"/>
      </right>
      <top/>
      <bottom/>
      <diagonal style="thin">
        <color indexed="64"/>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thick">
        <color indexed="64"/>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bottom style="double">
        <color indexed="64"/>
      </bottom>
      <diagonal/>
    </border>
    <border diagonalDown="1">
      <left style="medium">
        <color indexed="64"/>
      </left>
      <right style="thin">
        <color indexed="64"/>
      </right>
      <top/>
      <bottom style="thin">
        <color indexed="64"/>
      </bottom>
      <diagonal style="thin">
        <color indexed="64"/>
      </diagonal>
    </border>
    <border diagonalDown="1">
      <left style="thin">
        <color indexed="64"/>
      </left>
      <right/>
      <top style="double">
        <color indexed="64"/>
      </top>
      <bottom style="medium">
        <color indexed="64"/>
      </bottom>
      <diagonal style="thin">
        <color indexed="64"/>
      </diagonal>
    </border>
    <border>
      <left/>
      <right/>
      <top style="medium">
        <color indexed="64"/>
      </top>
      <bottom style="hair">
        <color indexed="64"/>
      </bottom>
      <diagonal/>
    </border>
  </borders>
  <cellStyleXfs count="178">
    <xf numFmtId="0" fontId="0"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32" fillId="0" borderId="0">
      <alignment vertical="center"/>
    </xf>
    <xf numFmtId="0" fontId="24" fillId="0" borderId="0">
      <alignment vertical="center"/>
    </xf>
    <xf numFmtId="0" fontId="32" fillId="0" borderId="0">
      <alignment vertical="center"/>
    </xf>
    <xf numFmtId="38" fontId="32" fillId="0" borderId="0" applyFont="0" applyFill="0" applyBorder="0" applyAlignment="0" applyProtection="0">
      <alignment vertical="center"/>
    </xf>
    <xf numFmtId="0" fontId="23" fillId="0" borderId="0">
      <alignment vertical="center"/>
    </xf>
    <xf numFmtId="0" fontId="24" fillId="0" borderId="0"/>
    <xf numFmtId="9" fontId="45" fillId="0" borderId="0" applyFont="0" applyFill="0" applyBorder="0" applyAlignment="0" applyProtection="0">
      <alignment vertical="center"/>
    </xf>
    <xf numFmtId="180" fontId="46" fillId="0" borderId="0" applyFont="0" applyFill="0" applyBorder="0" applyAlignment="0" applyProtection="0"/>
    <xf numFmtId="181" fontId="46" fillId="0" borderId="0" applyFont="0" applyFill="0" applyBorder="0" applyAlignment="0" applyProtection="0">
      <alignment vertical="top"/>
    </xf>
    <xf numFmtId="182" fontId="46" fillId="0" borderId="0" applyFont="0" applyFill="0" applyBorder="0" applyAlignment="0" applyProtection="0"/>
    <xf numFmtId="38" fontId="47" fillId="0" borderId="0" applyFont="0" applyFill="0" applyBorder="0" applyAlignment="0" applyProtection="0">
      <alignment vertical="center"/>
    </xf>
    <xf numFmtId="38" fontId="24" fillId="0" borderId="0" applyFont="0" applyFill="0" applyBorder="0" applyAlignment="0" applyProtection="0"/>
    <xf numFmtId="38" fontId="45" fillId="0" borderId="0" applyFont="0" applyFill="0" applyBorder="0" applyAlignment="0" applyProtection="0">
      <alignment vertical="center"/>
    </xf>
    <xf numFmtId="0" fontId="48" fillId="0" borderId="0" applyFill="0" applyBorder="0" applyProtection="0"/>
    <xf numFmtId="0" fontId="45" fillId="0" borderId="0" applyNumberFormat="0" applyFont="0" applyFill="0" applyBorder="0">
      <alignment horizontal="left" vertical="top" wrapText="1"/>
    </xf>
    <xf numFmtId="0" fontId="32" fillId="0" borderId="0">
      <alignment vertical="center"/>
    </xf>
    <xf numFmtId="0" fontId="24" fillId="0" borderId="0">
      <alignment vertical="center"/>
    </xf>
    <xf numFmtId="183" fontId="46" fillId="0" borderId="0">
      <alignment vertical="top"/>
    </xf>
    <xf numFmtId="0" fontId="23" fillId="0" borderId="0">
      <alignment vertical="center"/>
    </xf>
    <xf numFmtId="0" fontId="23" fillId="0" borderId="0">
      <alignment vertical="center"/>
    </xf>
    <xf numFmtId="0" fontId="22" fillId="0" borderId="0">
      <alignment vertical="center"/>
    </xf>
    <xf numFmtId="9" fontId="32" fillId="0" borderId="0" applyFont="0" applyFill="0" applyBorder="0" applyAlignment="0" applyProtection="0">
      <alignment vertical="center"/>
    </xf>
    <xf numFmtId="0" fontId="21" fillId="0" borderId="0">
      <alignment vertical="center"/>
    </xf>
    <xf numFmtId="0" fontId="24" fillId="0" borderId="0">
      <alignment vertical="center"/>
    </xf>
    <xf numFmtId="0" fontId="21" fillId="0" borderId="0">
      <alignment vertical="center"/>
    </xf>
    <xf numFmtId="0" fontId="21" fillId="0" borderId="0">
      <alignment vertical="center"/>
    </xf>
    <xf numFmtId="0" fontId="21" fillId="0" borderId="0">
      <alignment vertical="center"/>
    </xf>
    <xf numFmtId="0" fontId="24" fillId="0" borderId="0"/>
    <xf numFmtId="9" fontId="45" fillId="0" borderId="0" applyFont="0" applyFill="0" applyBorder="0" applyAlignment="0" applyProtection="0">
      <alignment vertical="center"/>
    </xf>
    <xf numFmtId="38" fontId="24" fillId="0" borderId="0" applyFont="0" applyFill="0" applyBorder="0" applyAlignment="0" applyProtection="0"/>
    <xf numFmtId="0" fontId="20" fillId="0" borderId="0">
      <alignment vertical="center"/>
    </xf>
    <xf numFmtId="0" fontId="24" fillId="0" borderId="0">
      <alignment vertical="center"/>
    </xf>
    <xf numFmtId="0" fontId="24" fillId="0" borderId="0"/>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24" fillId="0" borderId="0"/>
    <xf numFmtId="0" fontId="16" fillId="0" borderId="0">
      <alignment vertical="center"/>
    </xf>
    <xf numFmtId="0" fontId="24" fillId="0" borderId="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3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1516">
    <xf numFmtId="0" fontId="0" fillId="0" borderId="0" xfId="0">
      <alignment vertical="center"/>
    </xf>
    <xf numFmtId="0" fontId="26" fillId="0" borderId="0" xfId="0" applyFont="1">
      <alignment vertical="center"/>
    </xf>
    <xf numFmtId="0" fontId="26" fillId="0" borderId="0" xfId="0" applyFont="1" applyAlignment="1">
      <alignment horizontal="justify" vertical="center"/>
    </xf>
    <xf numFmtId="0" fontId="28" fillId="0" borderId="0" xfId="0" applyFont="1">
      <alignment vertical="center"/>
    </xf>
    <xf numFmtId="0" fontId="0" fillId="0" borderId="0" xfId="0" applyAlignment="1">
      <alignment horizontal="left" vertical="top"/>
    </xf>
    <xf numFmtId="0" fontId="0" fillId="0" borderId="0" xfId="0" applyAlignment="1">
      <alignment horizontal="left" vertical="center"/>
    </xf>
    <xf numFmtId="0" fontId="0" fillId="0" borderId="0" xfId="0" applyAlignment="1">
      <alignment horizontal="left" vertical="center" wrapText="1"/>
    </xf>
    <xf numFmtId="0" fontId="29" fillId="0" borderId="4" xfId="0" applyFont="1" applyBorder="1">
      <alignment vertical="center"/>
    </xf>
    <xf numFmtId="0" fontId="29" fillId="0" borderId="5" xfId="0" applyFont="1" applyBorder="1">
      <alignment vertical="center"/>
    </xf>
    <xf numFmtId="0" fontId="0" fillId="0" borderId="5" xfId="0" applyBorder="1" applyAlignment="1">
      <alignment horizontal="left" vertical="center"/>
    </xf>
    <xf numFmtId="0" fontId="0" fillId="0" borderId="6" xfId="0" applyBorder="1" applyAlignment="1">
      <alignment horizontal="left" vertical="center"/>
    </xf>
    <xf numFmtId="0" fontId="31" fillId="0" borderId="4" xfId="0" applyFont="1" applyBorder="1" applyAlignment="1">
      <alignment vertical="top"/>
    </xf>
    <xf numFmtId="0" fontId="31" fillId="0" borderId="5" xfId="0" applyFont="1" applyBorder="1" applyAlignment="1">
      <alignment vertical="top"/>
    </xf>
    <xf numFmtId="0" fontId="31" fillId="0" borderId="6" xfId="0" applyFont="1" applyBorder="1" applyAlignment="1">
      <alignment vertical="top" wrapText="1"/>
    </xf>
    <xf numFmtId="0" fontId="0" fillId="0" borderId="7" xfId="0" applyBorder="1">
      <alignment vertical="center"/>
    </xf>
    <xf numFmtId="0" fontId="0" fillId="0" borderId="8" xfId="0" applyBorder="1">
      <alignment vertical="center"/>
    </xf>
    <xf numFmtId="0" fontId="0" fillId="0" borderId="9" xfId="0" applyBorder="1" applyAlignment="1">
      <alignment vertical="center" wrapText="1"/>
    </xf>
    <xf numFmtId="0" fontId="31" fillId="0" borderId="7" xfId="0" applyFont="1" applyBorder="1" applyAlignment="1">
      <alignment vertical="top" wrapText="1"/>
    </xf>
    <xf numFmtId="0" fontId="0" fillId="0" borderId="0" xfId="0" applyAlignment="1">
      <alignment horizontal="center" vertical="center"/>
    </xf>
    <xf numFmtId="0" fontId="31" fillId="0" borderId="9" xfId="0" applyFont="1" applyBorder="1" applyAlignment="1">
      <alignment vertical="top" wrapText="1"/>
    </xf>
    <xf numFmtId="0" fontId="0" fillId="0" borderId="9" xfId="0" applyBorder="1">
      <alignment vertical="center"/>
    </xf>
    <xf numFmtId="0" fontId="0" fillId="0" borderId="0" xfId="0" applyAlignment="1">
      <alignment horizontal="center" vertical="top" wrapText="1"/>
    </xf>
    <xf numFmtId="0" fontId="0" fillId="0" borderId="0" xfId="0" applyAlignment="1">
      <alignment vertical="center" wrapText="1"/>
    </xf>
    <xf numFmtId="0" fontId="0" fillId="0" borderId="0" xfId="0" applyAlignment="1">
      <alignment horizontal="left" vertical="top" wrapTex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31" fillId="0" borderId="4" xfId="0" applyFont="1" applyBorder="1">
      <alignment vertical="center"/>
    </xf>
    <xf numFmtId="0" fontId="0" fillId="0" borderId="5" xfId="0" applyBorder="1">
      <alignment vertical="center"/>
    </xf>
    <xf numFmtId="0" fontId="0" fillId="0" borderId="5" xfId="0" applyBorder="1" applyAlignment="1">
      <alignment vertical="top" wrapText="1"/>
    </xf>
    <xf numFmtId="0" fontId="0" fillId="0" borderId="5" xfId="0" applyBorder="1" applyAlignment="1">
      <alignment vertical="top"/>
    </xf>
    <xf numFmtId="0" fontId="0" fillId="0" borderId="6" xfId="0" applyBorder="1">
      <alignment vertical="center"/>
    </xf>
    <xf numFmtId="0" fontId="31" fillId="0" borderId="5" xfId="0" applyFont="1" applyBorder="1">
      <alignment vertical="center"/>
    </xf>
    <xf numFmtId="0" fontId="31" fillId="0" borderId="7" xfId="0" applyFont="1" applyBorder="1">
      <alignment vertical="center"/>
    </xf>
    <xf numFmtId="0" fontId="0" fillId="0" borderId="0" xfId="0" applyAlignment="1">
      <alignment vertical="top" wrapText="1"/>
    </xf>
    <xf numFmtId="0" fontId="0" fillId="0" borderId="0" xfId="0" applyAlignment="1">
      <alignment vertical="top"/>
    </xf>
    <xf numFmtId="0" fontId="0" fillId="0" borderId="16" xfId="0" applyBorder="1" applyAlignment="1">
      <alignment horizontal="center" vertical="center"/>
    </xf>
    <xf numFmtId="0" fontId="0" fillId="0" borderId="0" xfId="0" applyAlignment="1">
      <alignment horizontal="right" vertical="center"/>
    </xf>
    <xf numFmtId="0" fontId="24" fillId="0" borderId="0" xfId="0" applyFont="1">
      <alignment vertical="center"/>
    </xf>
    <xf numFmtId="0" fontId="24" fillId="0" borderId="0" xfId="0" applyFont="1" applyAlignment="1">
      <alignment vertical="center" wrapText="1"/>
    </xf>
    <xf numFmtId="49" fontId="33" fillId="0" borderId="0" xfId="0" applyNumberFormat="1" applyFont="1">
      <alignment vertical="center"/>
    </xf>
    <xf numFmtId="49" fontId="33" fillId="0" borderId="0" xfId="0" applyNumberFormat="1" applyFont="1" applyAlignment="1">
      <alignment horizontal="center" vertical="center"/>
    </xf>
    <xf numFmtId="49" fontId="28" fillId="0" borderId="0" xfId="3" applyNumberFormat="1" applyFont="1">
      <alignment vertical="center"/>
    </xf>
    <xf numFmtId="49" fontId="33" fillId="4" borderId="30" xfId="0" applyNumberFormat="1" applyFont="1" applyFill="1" applyBorder="1" applyAlignment="1">
      <alignment horizontal="center" vertical="center"/>
    </xf>
    <xf numFmtId="49" fontId="33" fillId="0" borderId="39" xfId="0" applyNumberFormat="1" applyFont="1" applyBorder="1" applyAlignment="1">
      <alignment horizontal="center" vertical="center" wrapText="1"/>
    </xf>
    <xf numFmtId="49" fontId="33" fillId="0" borderId="40" xfId="0" applyNumberFormat="1" applyFont="1" applyBorder="1" applyAlignment="1">
      <alignment horizontal="center" vertical="center" wrapText="1"/>
    </xf>
    <xf numFmtId="49" fontId="33" fillId="3" borderId="22" xfId="0" applyNumberFormat="1" applyFont="1" applyFill="1" applyBorder="1" applyAlignment="1">
      <alignment horizontal="left" vertical="center" wrapText="1"/>
    </xf>
    <xf numFmtId="49" fontId="33" fillId="4" borderId="3" xfId="0" applyNumberFormat="1" applyFont="1" applyFill="1" applyBorder="1" applyAlignment="1">
      <alignment horizontal="center" vertical="center" wrapText="1"/>
    </xf>
    <xf numFmtId="49" fontId="33" fillId="3" borderId="43" xfId="0" applyNumberFormat="1" applyFont="1" applyFill="1" applyBorder="1" applyAlignment="1">
      <alignment horizontal="center" vertical="center" wrapText="1"/>
    </xf>
    <xf numFmtId="49" fontId="33" fillId="3" borderId="24" xfId="0" applyNumberFormat="1" applyFont="1" applyFill="1" applyBorder="1" applyAlignment="1">
      <alignment horizontal="left" vertical="center" wrapText="1"/>
    </xf>
    <xf numFmtId="49" fontId="33" fillId="4" borderId="26" xfId="0" applyNumberFormat="1" applyFont="1" applyFill="1" applyBorder="1" applyAlignment="1">
      <alignment horizontal="center" vertical="center" wrapText="1"/>
    </xf>
    <xf numFmtId="49" fontId="33" fillId="3" borderId="45" xfId="0" applyNumberFormat="1" applyFont="1" applyFill="1" applyBorder="1" applyAlignment="1">
      <alignment horizontal="center" vertical="center" wrapText="1"/>
    </xf>
    <xf numFmtId="49" fontId="36" fillId="0" borderId="0" xfId="0" applyNumberFormat="1" applyFont="1">
      <alignment vertical="center"/>
    </xf>
    <xf numFmtId="49" fontId="33" fillId="0" borderId="15" xfId="0" applyNumberFormat="1" applyFont="1" applyBorder="1">
      <alignment vertical="center"/>
    </xf>
    <xf numFmtId="0" fontId="28" fillId="0" borderId="0" xfId="3" applyFont="1">
      <alignment vertical="center"/>
    </xf>
    <xf numFmtId="0" fontId="26" fillId="0" borderId="0" xfId="3" applyFont="1">
      <alignment vertical="center"/>
    </xf>
    <xf numFmtId="0" fontId="26" fillId="0" borderId="0" xfId="3" applyFont="1" applyAlignment="1">
      <alignment horizontal="center" vertical="center"/>
    </xf>
    <xf numFmtId="0" fontId="26" fillId="0" borderId="0" xfId="3" applyFont="1" applyAlignment="1">
      <alignment vertical="center" wrapText="1"/>
    </xf>
    <xf numFmtId="0" fontId="26" fillId="0" borderId="0" xfId="3" applyFont="1" applyAlignment="1">
      <alignment vertical="top" wrapText="1"/>
    </xf>
    <xf numFmtId="0" fontId="37" fillId="0" borderId="0" xfId="3" applyFont="1" applyAlignment="1">
      <alignment vertical="top"/>
    </xf>
    <xf numFmtId="0" fontId="0" fillId="0" borderId="22" xfId="0" applyBorder="1" applyAlignment="1">
      <alignment horizontal="center" vertical="center" wrapText="1"/>
    </xf>
    <xf numFmtId="49" fontId="33" fillId="0" borderId="0" xfId="5" applyNumberFormat="1" applyFont="1">
      <alignment vertical="center"/>
    </xf>
    <xf numFmtId="49" fontId="24" fillId="0" borderId="0" xfId="5" applyNumberFormat="1" applyFont="1" applyAlignment="1">
      <alignment vertical="top"/>
    </xf>
    <xf numFmtId="0" fontId="33" fillId="0" borderId="0" xfId="0" applyFont="1" applyAlignment="1" applyProtection="1">
      <alignment vertical="top"/>
      <protection locked="0"/>
    </xf>
    <xf numFmtId="0" fontId="0" fillId="0" borderId="0" xfId="0" applyAlignment="1" applyProtection="1">
      <alignment vertical="top"/>
      <protection locked="0"/>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vertical="center" wrapText="1"/>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33"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33" fillId="0" borderId="59" xfId="0" applyFont="1" applyBorder="1" applyAlignment="1">
      <alignment horizontal="center" vertical="center" wrapText="1"/>
    </xf>
    <xf numFmtId="38" fontId="26" fillId="0" borderId="0" xfId="3" applyNumberFormat="1" applyFont="1">
      <alignment vertical="center"/>
    </xf>
    <xf numFmtId="0" fontId="24" fillId="0" borderId="0" xfId="0" quotePrefix="1" applyFont="1">
      <alignment vertical="center"/>
    </xf>
    <xf numFmtId="38" fontId="26" fillId="3" borderId="19" xfId="6" applyFont="1" applyFill="1" applyBorder="1" applyAlignment="1" applyProtection="1">
      <alignment horizontal="right" vertical="center"/>
      <protection locked="0"/>
    </xf>
    <xf numFmtId="40" fontId="26" fillId="6" borderId="19" xfId="6" applyNumberFormat="1" applyFont="1" applyFill="1" applyBorder="1" applyAlignment="1">
      <alignment horizontal="right" vertical="center"/>
    </xf>
    <xf numFmtId="38" fontId="26" fillId="3" borderId="20" xfId="6" applyFont="1" applyFill="1" applyBorder="1" applyAlignment="1" applyProtection="1">
      <alignment horizontal="right" vertical="center"/>
      <protection locked="0"/>
    </xf>
    <xf numFmtId="38" fontId="26" fillId="6" borderId="19" xfId="6" applyFont="1" applyFill="1" applyBorder="1" applyAlignment="1">
      <alignment horizontal="right" vertical="center"/>
    </xf>
    <xf numFmtId="38" fontId="26" fillId="3" borderId="1" xfId="6" applyFont="1" applyFill="1" applyBorder="1" applyAlignment="1" applyProtection="1">
      <alignment horizontal="right" vertical="center"/>
      <protection locked="0"/>
    </xf>
    <xf numFmtId="40" fontId="26" fillId="6" borderId="1" xfId="6" applyNumberFormat="1" applyFont="1" applyFill="1" applyBorder="1" applyAlignment="1">
      <alignment horizontal="right" vertical="center"/>
    </xf>
    <xf numFmtId="38" fontId="26" fillId="3" borderId="3" xfId="6" applyFont="1" applyFill="1" applyBorder="1" applyAlignment="1" applyProtection="1">
      <alignment horizontal="right" vertical="center"/>
      <protection locked="0"/>
    </xf>
    <xf numFmtId="38" fontId="26" fillId="6" borderId="1" xfId="6" applyFont="1" applyFill="1" applyBorder="1" applyAlignment="1">
      <alignment horizontal="right" vertical="center"/>
    </xf>
    <xf numFmtId="38" fontId="26" fillId="3" borderId="97" xfId="6" applyFont="1" applyFill="1" applyBorder="1" applyAlignment="1" applyProtection="1">
      <alignment horizontal="right" vertical="center"/>
      <protection locked="0"/>
    </xf>
    <xf numFmtId="38" fontId="26" fillId="3" borderId="88" xfId="6" applyFont="1" applyFill="1" applyBorder="1" applyAlignment="1" applyProtection="1">
      <alignment horizontal="right" vertical="center"/>
      <protection locked="0"/>
    </xf>
    <xf numFmtId="38" fontId="26" fillId="6" borderId="97" xfId="6" applyFont="1" applyFill="1" applyBorder="1" applyAlignment="1">
      <alignment horizontal="right" vertical="center"/>
    </xf>
    <xf numFmtId="38" fontId="26" fillId="6" borderId="65" xfId="6" applyFont="1" applyFill="1" applyBorder="1" applyAlignment="1">
      <alignment horizontal="right" vertical="center"/>
    </xf>
    <xf numFmtId="0" fontId="26" fillId="6" borderId="99" xfId="6" applyNumberFormat="1" applyFont="1" applyFill="1" applyBorder="1" applyAlignment="1">
      <alignment horizontal="right" vertical="center"/>
    </xf>
    <xf numFmtId="0" fontId="26" fillId="7" borderId="0" xfId="3" applyFont="1" applyFill="1">
      <alignment vertical="center"/>
    </xf>
    <xf numFmtId="49" fontId="24" fillId="0" borderId="0" xfId="5" applyNumberFormat="1" applyFont="1">
      <alignment vertical="center"/>
    </xf>
    <xf numFmtId="0" fontId="24" fillId="0" borderId="0" xfId="0" applyFont="1" applyAlignment="1">
      <alignment horizontal="left" vertical="top" wrapText="1"/>
    </xf>
    <xf numFmtId="0" fontId="24" fillId="0" borderId="19" xfId="0" applyFont="1" applyBorder="1">
      <alignment vertical="center"/>
    </xf>
    <xf numFmtId="0" fontId="24" fillId="0" borderId="21" xfId="0" applyFont="1" applyBorder="1">
      <alignment vertical="center"/>
    </xf>
    <xf numFmtId="0" fontId="40" fillId="0" borderId="22" xfId="0" applyFont="1" applyBorder="1" applyAlignment="1">
      <alignment horizontal="left" vertical="center"/>
    </xf>
    <xf numFmtId="0" fontId="40" fillId="0" borderId="1" xfId="0" applyFont="1" applyBorder="1" applyAlignment="1">
      <alignment horizontal="left" vertical="center" wrapText="1"/>
    </xf>
    <xf numFmtId="0" fontId="40" fillId="0" borderId="60" xfId="0" applyFont="1" applyBorder="1" applyAlignment="1">
      <alignment horizontal="left" vertical="center"/>
    </xf>
    <xf numFmtId="0" fontId="40" fillId="0" borderId="12" xfId="0" applyFont="1" applyBorder="1" applyAlignment="1">
      <alignment horizontal="left" vertical="center" wrapText="1"/>
    </xf>
    <xf numFmtId="0" fontId="40" fillId="0" borderId="7" xfId="0" applyFont="1" applyBorder="1" applyAlignment="1">
      <alignment horizontal="left" vertical="center"/>
    </xf>
    <xf numFmtId="0" fontId="40" fillId="0" borderId="49" xfId="0" applyFont="1" applyBorder="1" applyAlignment="1">
      <alignment horizontal="left" vertical="top" wrapText="1"/>
    </xf>
    <xf numFmtId="0" fontId="40" fillId="0" borderId="24" xfId="0" applyFont="1" applyBorder="1" applyAlignment="1">
      <alignment horizontal="left" vertical="center"/>
    </xf>
    <xf numFmtId="0" fontId="40" fillId="0" borderId="25" xfId="0" applyFont="1" applyBorder="1" applyAlignment="1">
      <alignment horizontal="left" vertical="center" wrapText="1"/>
    </xf>
    <xf numFmtId="0" fontId="40" fillId="0" borderId="0" xfId="0" applyFont="1" applyAlignment="1">
      <alignment horizontal="justify" vertical="center"/>
    </xf>
    <xf numFmtId="0" fontId="40" fillId="0" borderId="1" xfId="0" applyFont="1" applyBorder="1" applyAlignment="1">
      <alignment horizontal="left" vertical="top" wrapText="1"/>
    </xf>
    <xf numFmtId="0" fontId="33" fillId="0" borderId="0" xfId="0" applyFont="1">
      <alignment vertical="center"/>
    </xf>
    <xf numFmtId="0" fontId="0" fillId="0" borderId="0" xfId="0" applyAlignment="1">
      <alignment horizontal="center" vertical="center" wrapText="1"/>
    </xf>
    <xf numFmtId="49" fontId="0" fillId="3" borderId="1" xfId="4" applyNumberFormat="1" applyFont="1" applyFill="1" applyBorder="1" applyAlignment="1">
      <alignment horizontal="center" vertical="center" wrapText="1"/>
    </xf>
    <xf numFmtId="49" fontId="0" fillId="4" borderId="1" xfId="4" applyNumberFormat="1" applyFont="1" applyFill="1" applyBorder="1" applyAlignment="1">
      <alignment horizontal="center" vertical="center" wrapText="1"/>
    </xf>
    <xf numFmtId="0" fontId="42" fillId="0" borderId="0" xfId="8" applyFont="1" applyAlignment="1">
      <alignment vertical="center"/>
    </xf>
    <xf numFmtId="0" fontId="42" fillId="0" borderId="0" xfId="8" applyFont="1" applyAlignment="1">
      <alignment vertical="top" wrapText="1"/>
    </xf>
    <xf numFmtId="49" fontId="24" fillId="0" borderId="0" xfId="4" applyNumberFormat="1" applyAlignment="1">
      <alignment horizontal="left" vertical="center" shrinkToFit="1"/>
    </xf>
    <xf numFmtId="0" fontId="42" fillId="0" borderId="105" xfId="8" applyFont="1" applyBorder="1" applyAlignment="1">
      <alignment horizontal="center" vertical="center"/>
    </xf>
    <xf numFmtId="0" fontId="42" fillId="0" borderId="106" xfId="8" applyFont="1" applyBorder="1" applyAlignment="1">
      <alignment horizontal="center" vertical="center" wrapText="1"/>
    </xf>
    <xf numFmtId="0" fontId="42" fillId="0" borderId="106" xfId="8" applyFont="1" applyBorder="1" applyAlignment="1">
      <alignment horizontal="center" vertical="center"/>
    </xf>
    <xf numFmtId="0" fontId="42" fillId="0" borderId="108" xfId="8" applyFont="1" applyBorder="1" applyAlignment="1">
      <alignment horizontal="right" vertical="center"/>
    </xf>
    <xf numFmtId="0" fontId="42" fillId="0" borderId="109" xfId="8" applyFont="1" applyBorder="1" applyAlignment="1">
      <alignment horizontal="left" vertical="center" wrapText="1"/>
    </xf>
    <xf numFmtId="0" fontId="42" fillId="0" borderId="109" xfId="8" applyFont="1" applyBorder="1" applyAlignment="1">
      <alignment horizontal="left" vertical="center"/>
    </xf>
    <xf numFmtId="0" fontId="42" fillId="0" borderId="110" xfId="8" applyFont="1" applyBorder="1" applyAlignment="1">
      <alignment horizontal="left" vertical="center" wrapText="1"/>
    </xf>
    <xf numFmtId="0" fontId="42" fillId="0" borderId="19" xfId="8" applyFont="1" applyBorder="1" applyAlignment="1">
      <alignment horizontal="left" vertical="center"/>
    </xf>
    <xf numFmtId="0" fontId="42" fillId="3" borderId="46" xfId="8" applyFont="1" applyFill="1" applyBorder="1" applyAlignment="1">
      <alignment horizontal="left" vertical="center" wrapText="1"/>
    </xf>
    <xf numFmtId="0" fontId="42" fillId="3" borderId="29" xfId="8" applyFont="1" applyFill="1" applyBorder="1" applyAlignment="1">
      <alignment horizontal="left" vertical="center" wrapText="1"/>
    </xf>
    <xf numFmtId="0" fontId="42" fillId="3" borderId="74" xfId="8" applyFont="1" applyFill="1" applyBorder="1" applyAlignment="1">
      <alignment horizontal="left" vertical="center"/>
    </xf>
    <xf numFmtId="0" fontId="42" fillId="3" borderId="111" xfId="8" applyFont="1" applyFill="1" applyBorder="1" applyAlignment="1">
      <alignment horizontal="left" vertical="center"/>
    </xf>
    <xf numFmtId="0" fontId="42" fillId="3" borderId="111" xfId="8" applyFont="1" applyFill="1" applyBorder="1" applyAlignment="1">
      <alignment horizontal="left" vertical="center" wrapText="1"/>
    </xf>
    <xf numFmtId="0" fontId="42" fillId="3" borderId="112" xfId="8" applyFont="1" applyFill="1" applyBorder="1" applyAlignment="1">
      <alignment horizontal="left" vertical="center" wrapText="1"/>
    </xf>
    <xf numFmtId="0" fontId="42" fillId="0" borderId="1" xfId="8" applyFont="1" applyBorder="1" applyAlignment="1">
      <alignment vertical="center" wrapText="1"/>
    </xf>
    <xf numFmtId="0" fontId="42" fillId="3" borderId="74" xfId="8" applyFont="1" applyFill="1" applyBorder="1" applyAlignment="1">
      <alignment horizontal="left" vertical="center" wrapText="1"/>
    </xf>
    <xf numFmtId="0" fontId="42" fillId="3" borderId="112" xfId="8" applyFont="1" applyFill="1" applyBorder="1" applyAlignment="1">
      <alignment horizontal="left" vertical="center"/>
    </xf>
    <xf numFmtId="0" fontId="42" fillId="0" borderId="25" xfId="8" applyFont="1" applyBorder="1" applyAlignment="1">
      <alignment vertical="center"/>
    </xf>
    <xf numFmtId="0" fontId="42" fillId="3" borderId="113" xfId="8" applyFont="1" applyFill="1" applyBorder="1" applyAlignment="1">
      <alignment horizontal="left" vertical="center"/>
    </xf>
    <xf numFmtId="0" fontId="42" fillId="3" borderId="114" xfId="8" applyFont="1" applyFill="1" applyBorder="1" applyAlignment="1">
      <alignment horizontal="left" vertical="center"/>
    </xf>
    <xf numFmtId="0" fontId="35" fillId="0" borderId="0" xfId="0" applyFont="1" applyAlignment="1" applyProtection="1">
      <alignment horizontal="left"/>
      <protection locked="0"/>
    </xf>
    <xf numFmtId="0" fontId="33" fillId="0" borderId="0" xfId="0" applyFont="1" applyAlignment="1">
      <alignment vertical="top"/>
    </xf>
    <xf numFmtId="0" fontId="35" fillId="0" borderId="0" xfId="0" applyFont="1" applyAlignment="1">
      <alignment vertical="top"/>
    </xf>
    <xf numFmtId="0" fontId="33" fillId="0" borderId="0" xfId="0" applyFont="1" applyAlignment="1">
      <alignment horizontal="left" vertical="center"/>
    </xf>
    <xf numFmtId="0" fontId="33" fillId="0" borderId="0" xfId="0" applyFont="1" applyAlignment="1">
      <alignment horizontal="left"/>
    </xf>
    <xf numFmtId="0" fontId="33" fillId="0" borderId="0" xfId="0" applyFont="1" applyAlignment="1"/>
    <xf numFmtId="0" fontId="33" fillId="0" borderId="86" xfId="0" applyFont="1" applyBorder="1" applyAlignment="1">
      <alignment horizontal="center" vertical="center"/>
    </xf>
    <xf numFmtId="0" fontId="33" fillId="0" borderId="4" xfId="0" applyFont="1" applyBorder="1" applyAlignment="1">
      <alignment horizontal="left" vertical="center"/>
    </xf>
    <xf numFmtId="0" fontId="33" fillId="0" borderId="5" xfId="0" applyFont="1" applyBorder="1" applyAlignment="1">
      <alignment horizontal="left" vertical="center"/>
    </xf>
    <xf numFmtId="0" fontId="33" fillId="0" borderId="35" xfId="0" applyFont="1" applyBorder="1" applyAlignment="1">
      <alignment horizontal="left" vertical="center"/>
    </xf>
    <xf numFmtId="0" fontId="33" fillId="0" borderId="60" xfId="0" applyFont="1" applyBorder="1" applyAlignment="1">
      <alignment horizontal="left" vertical="center"/>
    </xf>
    <xf numFmtId="0" fontId="33" fillId="0" borderId="11" xfId="0" applyFont="1" applyBorder="1" applyAlignment="1">
      <alignment horizontal="left" vertical="center"/>
    </xf>
    <xf numFmtId="0" fontId="33" fillId="0" borderId="12" xfId="0" applyFont="1" applyBorder="1" applyAlignment="1">
      <alignment horizontal="left" vertical="center"/>
    </xf>
    <xf numFmtId="0" fontId="33" fillId="0" borderId="7" xfId="0" applyFont="1" applyBorder="1" applyAlignment="1">
      <alignment horizontal="left" vertical="center"/>
    </xf>
    <xf numFmtId="179" fontId="0" fillId="3" borderId="120" xfId="1" applyNumberFormat="1" applyFont="1" applyFill="1" applyBorder="1" applyAlignment="1">
      <alignment horizontal="right" vertical="center"/>
    </xf>
    <xf numFmtId="0" fontId="33" fillId="0" borderId="32" xfId="0" applyFont="1" applyBorder="1" applyAlignment="1">
      <alignment horizontal="left" vertical="center"/>
    </xf>
    <xf numFmtId="0" fontId="33" fillId="0" borderId="33" xfId="0" applyFont="1" applyBorder="1" applyAlignment="1">
      <alignment horizontal="left" vertical="center"/>
    </xf>
    <xf numFmtId="0" fontId="33" fillId="0" borderId="71" xfId="0" applyFont="1" applyBorder="1" applyAlignment="1">
      <alignment horizontal="left" vertical="center"/>
    </xf>
    <xf numFmtId="0" fontId="33" fillId="0" borderId="42" xfId="0" applyFont="1" applyBorder="1" applyAlignment="1">
      <alignment horizontal="left" vertical="center"/>
    </xf>
    <xf numFmtId="0" fontId="33" fillId="0" borderId="67" xfId="0" applyFont="1" applyBorder="1" applyAlignment="1">
      <alignment horizontal="left" vertical="center"/>
    </xf>
    <xf numFmtId="0" fontId="33" fillId="0" borderId="31" xfId="0" applyFont="1" applyBorder="1" applyAlignment="1">
      <alignment horizontal="left" vertical="center"/>
    </xf>
    <xf numFmtId="0" fontId="0" fillId="0" borderId="127" xfId="0" applyBorder="1" applyAlignment="1">
      <alignment horizontal="left" vertical="center"/>
    </xf>
    <xf numFmtId="0" fontId="0" fillId="0" borderId="128" xfId="0" applyBorder="1" applyAlignment="1">
      <alignment horizontal="left" vertical="center"/>
    </xf>
    <xf numFmtId="0" fontId="0" fillId="0" borderId="83" xfId="0" applyBorder="1" applyAlignment="1">
      <alignment horizontal="left" vertical="center"/>
    </xf>
    <xf numFmtId="0" fontId="0" fillId="0" borderId="132" xfId="0" applyBorder="1" applyAlignment="1">
      <alignment horizontal="left" vertical="center"/>
    </xf>
    <xf numFmtId="0" fontId="0" fillId="3" borderId="119" xfId="0" applyFill="1" applyBorder="1" applyAlignment="1">
      <alignment horizontal="right" vertical="center"/>
    </xf>
    <xf numFmtId="0" fontId="0" fillId="3" borderId="120" xfId="0" applyFill="1" applyBorder="1" applyAlignment="1">
      <alignment horizontal="right" vertical="center"/>
    </xf>
    <xf numFmtId="0" fontId="0" fillId="0" borderId="0" xfId="0" applyAlignment="1">
      <alignment horizontal="right" vertical="top"/>
    </xf>
    <xf numFmtId="0" fontId="0" fillId="3" borderId="1" xfId="0" applyFill="1" applyBorder="1" applyAlignment="1">
      <alignment horizontal="left" vertical="center"/>
    </xf>
    <xf numFmtId="38" fontId="0" fillId="3" borderId="23" xfId="1" applyFont="1" applyFill="1" applyBorder="1" applyAlignment="1">
      <alignment horizontal="right" vertical="center"/>
    </xf>
    <xf numFmtId="0" fontId="0" fillId="0" borderId="133" xfId="0" applyBorder="1" applyAlignment="1">
      <alignment vertical="top" wrapText="1"/>
    </xf>
    <xf numFmtId="0" fontId="44" fillId="0" borderId="0" xfId="0" applyFont="1" applyAlignment="1">
      <alignment horizontal="justify" vertical="center"/>
    </xf>
    <xf numFmtId="0" fontId="0" fillId="0" borderId="19" xfId="0" applyBorder="1" applyAlignment="1">
      <alignment horizontal="center" vertical="center"/>
    </xf>
    <xf numFmtId="0" fontId="0" fillId="0" borderId="21" xfId="0" applyBorder="1" applyAlignment="1">
      <alignment horizontal="center" vertical="center"/>
    </xf>
    <xf numFmtId="0" fontId="38" fillId="0" borderId="0" xfId="0" applyFont="1" applyAlignment="1">
      <alignment horizontal="center" vertical="center"/>
    </xf>
    <xf numFmtId="0" fontId="0" fillId="0" borderId="16" xfId="0" applyBorder="1" applyAlignment="1">
      <alignment horizontal="left" vertical="center"/>
    </xf>
    <xf numFmtId="0" fontId="0" fillId="0" borderId="116" xfId="0" applyBorder="1">
      <alignment vertical="center"/>
    </xf>
    <xf numFmtId="0" fontId="0" fillId="0" borderId="117" xfId="0" applyBorder="1">
      <alignment vertical="center"/>
    </xf>
    <xf numFmtId="0" fontId="0" fillId="3" borderId="49" xfId="1" applyNumberFormat="1" applyFont="1" applyFill="1" applyBorder="1" applyAlignment="1">
      <alignment horizontal="right" vertical="center"/>
    </xf>
    <xf numFmtId="0" fontId="0" fillId="0" borderId="122" xfId="0" applyBorder="1">
      <alignment vertical="center"/>
    </xf>
    <xf numFmtId="0" fontId="0" fillId="0" borderId="135" xfId="0" applyBorder="1">
      <alignment vertical="center"/>
    </xf>
    <xf numFmtId="0" fontId="0" fillId="3" borderId="136" xfId="1" applyNumberFormat="1" applyFont="1" applyFill="1" applyBorder="1" applyAlignment="1">
      <alignment horizontal="right" vertical="center"/>
    </xf>
    <xf numFmtId="0" fontId="0" fillId="0" borderId="137" xfId="0" applyBorder="1">
      <alignment vertical="center"/>
    </xf>
    <xf numFmtId="0" fontId="0" fillId="0" borderId="138" xfId="0" applyBorder="1">
      <alignment vertical="center"/>
    </xf>
    <xf numFmtId="0" fontId="0" fillId="3" borderId="139" xfId="1" applyNumberFormat="1" applyFont="1" applyFill="1" applyBorder="1" applyAlignment="1">
      <alignment horizontal="right" vertical="center"/>
    </xf>
    <xf numFmtId="0" fontId="0" fillId="0" borderId="141" xfId="0" applyBorder="1">
      <alignment vertical="center"/>
    </xf>
    <xf numFmtId="0" fontId="0" fillId="0" borderId="142" xfId="0" applyBorder="1">
      <alignment vertical="center"/>
    </xf>
    <xf numFmtId="0" fontId="0" fillId="3" borderId="143" xfId="1" applyNumberFormat="1" applyFont="1" applyFill="1" applyBorder="1" applyAlignment="1">
      <alignment horizontal="right" vertical="center"/>
    </xf>
    <xf numFmtId="0" fontId="0" fillId="0" borderId="145" xfId="0" applyBorder="1">
      <alignment vertical="center"/>
    </xf>
    <xf numFmtId="0" fontId="0" fillId="0" borderId="129" xfId="0" applyBorder="1">
      <alignment vertical="center"/>
    </xf>
    <xf numFmtId="0" fontId="0" fillId="3" borderId="130" xfId="1" applyNumberFormat="1" applyFont="1" applyFill="1" applyBorder="1" applyAlignment="1">
      <alignment horizontal="right" vertical="center"/>
    </xf>
    <xf numFmtId="38" fontId="0" fillId="0" borderId="0" xfId="1" applyFont="1" applyFill="1" applyBorder="1" applyAlignment="1">
      <alignment horizontal="right" vertical="center"/>
    </xf>
    <xf numFmtId="0" fontId="0" fillId="0" borderId="84" xfId="0" applyBorder="1">
      <alignment vertical="center"/>
    </xf>
    <xf numFmtId="0" fontId="0" fillId="0" borderId="85" xfId="0" applyBorder="1">
      <alignment vertical="center"/>
    </xf>
    <xf numFmtId="49" fontId="0" fillId="4" borderId="1" xfId="4" applyNumberFormat="1" applyFont="1" applyFill="1" applyBorder="1" applyAlignment="1">
      <alignment horizontal="left" vertical="center" wrapText="1"/>
    </xf>
    <xf numFmtId="38" fontId="24" fillId="4" borderId="1" xfId="6" applyFont="1" applyFill="1" applyBorder="1" applyAlignment="1">
      <alignment horizontal="left" vertical="center"/>
    </xf>
    <xf numFmtId="38" fontId="24" fillId="4" borderId="23" xfId="6" applyFont="1" applyFill="1" applyBorder="1" applyAlignment="1">
      <alignment horizontal="left" vertical="center"/>
    </xf>
    <xf numFmtId="49" fontId="24" fillId="3" borderId="0" xfId="4" applyNumberFormat="1" applyFill="1" applyAlignment="1">
      <alignment horizontal="left" vertical="center" wrapText="1"/>
    </xf>
    <xf numFmtId="38" fontId="24" fillId="3" borderId="1" xfId="6" applyFont="1" applyFill="1" applyBorder="1" applyAlignment="1">
      <alignment horizontal="left" vertical="center"/>
    </xf>
    <xf numFmtId="38" fontId="24" fillId="3" borderId="23" xfId="6" applyFont="1" applyFill="1" applyBorder="1" applyAlignment="1">
      <alignment horizontal="left" vertical="center"/>
    </xf>
    <xf numFmtId="38" fontId="24" fillId="3" borderId="1" xfId="6" applyFont="1" applyFill="1" applyBorder="1" applyAlignment="1">
      <alignment horizontal="left" vertical="top" wrapText="1"/>
    </xf>
    <xf numFmtId="38" fontId="24" fillId="3" borderId="23" xfId="6" applyFont="1" applyFill="1" applyBorder="1" applyAlignment="1">
      <alignment horizontal="left" vertical="top" wrapText="1"/>
    </xf>
    <xf numFmtId="38" fontId="24" fillId="3" borderId="25" xfId="6" applyFont="1" applyFill="1" applyBorder="1" applyAlignment="1">
      <alignment horizontal="left" vertical="center"/>
    </xf>
    <xf numFmtId="38" fontId="24" fillId="3" borderId="27" xfId="6" applyFont="1" applyFill="1" applyBorder="1" applyAlignment="1">
      <alignment horizontal="left" vertical="center"/>
    </xf>
    <xf numFmtId="0" fontId="0" fillId="0" borderId="75" xfId="0" applyBorder="1" applyAlignment="1">
      <alignment horizontal="center" vertical="center"/>
    </xf>
    <xf numFmtId="0" fontId="26" fillId="0" borderId="0" xfId="3" applyFont="1" applyAlignment="1">
      <alignment horizontal="left" vertical="top" wrapText="1"/>
    </xf>
    <xf numFmtId="0" fontId="34" fillId="0" borderId="32" xfId="0" applyFont="1" applyBorder="1" applyAlignment="1">
      <alignment horizontal="center" vertical="center" wrapText="1"/>
    </xf>
    <xf numFmtId="0" fontId="49" fillId="0" borderId="0" xfId="0" applyFont="1">
      <alignment vertical="center"/>
    </xf>
    <xf numFmtId="179" fontId="0" fillId="3" borderId="118" xfId="1" applyNumberFormat="1" applyFont="1" applyFill="1" applyBorder="1" applyAlignment="1">
      <alignment horizontal="right" vertical="center"/>
    </xf>
    <xf numFmtId="9" fontId="0" fillId="0" borderId="0" xfId="2" applyFont="1" applyFill="1">
      <alignment vertical="center"/>
    </xf>
    <xf numFmtId="0" fontId="26" fillId="0" borderId="0" xfId="0" applyFont="1" applyAlignment="1">
      <alignment horizontal="left" vertical="top" wrapText="1"/>
    </xf>
    <xf numFmtId="0" fontId="29" fillId="0" borderId="0" xfId="0" applyFont="1" applyAlignment="1">
      <alignment horizontal="left" vertical="center"/>
    </xf>
    <xf numFmtId="0" fontId="26" fillId="0" borderId="0" xfId="0" applyFont="1" applyAlignment="1">
      <alignment horizontal="left" vertical="center"/>
    </xf>
    <xf numFmtId="0" fontId="26" fillId="5" borderId="0" xfId="0" applyFont="1" applyFill="1">
      <alignment vertical="center"/>
    </xf>
    <xf numFmtId="38" fontId="26" fillId="0" borderId="0" xfId="1" applyFont="1" applyFill="1">
      <alignment vertical="center"/>
    </xf>
    <xf numFmtId="0" fontId="26" fillId="5" borderId="102" xfId="0" applyFont="1" applyFill="1" applyBorder="1" applyAlignment="1">
      <alignment horizontal="left" vertical="center" wrapText="1"/>
    </xf>
    <xf numFmtId="38" fontId="26" fillId="0" borderId="0" xfId="1" applyFont="1" applyFill="1" applyAlignment="1">
      <alignment horizontal="center" vertical="center"/>
    </xf>
    <xf numFmtId="38" fontId="26" fillId="5" borderId="0" xfId="1" applyFont="1" applyFill="1" applyBorder="1" applyAlignment="1">
      <alignment horizontal="right" vertical="center"/>
    </xf>
    <xf numFmtId="0" fontId="26" fillId="5" borderId="103" xfId="0" applyFont="1" applyFill="1" applyBorder="1" applyAlignment="1">
      <alignment horizontal="left" vertical="center" wrapText="1"/>
    </xf>
    <xf numFmtId="0" fontId="26" fillId="5" borderId="104" xfId="0" applyFont="1" applyFill="1" applyBorder="1" applyAlignment="1">
      <alignment horizontal="left" vertical="center" wrapText="1"/>
    </xf>
    <xf numFmtId="0" fontId="26" fillId="0" borderId="134" xfId="0" applyFont="1" applyBorder="1" applyAlignment="1">
      <alignment horizontal="center" vertical="center" wrapText="1"/>
    </xf>
    <xf numFmtId="0" fontId="26" fillId="0" borderId="79" xfId="0" applyFont="1" applyBorder="1" applyAlignment="1">
      <alignment horizontal="center" vertical="center" wrapText="1"/>
    </xf>
    <xf numFmtId="49" fontId="26" fillId="0" borderId="0" xfId="0" applyNumberFormat="1" applyFont="1" applyAlignment="1" applyProtection="1">
      <alignment horizontal="center"/>
      <protection locked="0"/>
    </xf>
    <xf numFmtId="0" fontId="0" fillId="3" borderId="121" xfId="1" applyNumberFormat="1" applyFont="1" applyFill="1" applyBorder="1" applyAlignment="1">
      <alignment horizontal="right" vertical="center"/>
    </xf>
    <xf numFmtId="0" fontId="0" fillId="3" borderId="153" xfId="1" applyNumberFormat="1" applyFont="1" applyFill="1" applyBorder="1" applyAlignment="1">
      <alignment horizontal="right" vertical="center"/>
    </xf>
    <xf numFmtId="0" fontId="0" fillId="3" borderId="154" xfId="1" applyNumberFormat="1" applyFont="1" applyFill="1" applyBorder="1" applyAlignment="1">
      <alignment horizontal="right" vertical="center"/>
    </xf>
    <xf numFmtId="0" fontId="0" fillId="3" borderId="155" xfId="1" applyNumberFormat="1" applyFont="1" applyFill="1" applyBorder="1" applyAlignment="1">
      <alignment horizontal="right" vertical="center"/>
    </xf>
    <xf numFmtId="0" fontId="0" fillId="3" borderId="156" xfId="1" applyNumberFormat="1" applyFont="1" applyFill="1" applyBorder="1" applyAlignment="1">
      <alignment horizontal="right" vertical="center"/>
    </xf>
    <xf numFmtId="0" fontId="0" fillId="0" borderId="66" xfId="0" applyBorder="1" applyAlignment="1">
      <alignment horizontal="center" vertical="center"/>
    </xf>
    <xf numFmtId="0" fontId="0" fillId="3" borderId="116" xfId="1" applyNumberFormat="1" applyFont="1" applyFill="1" applyBorder="1" applyAlignment="1">
      <alignment horizontal="right" vertical="center"/>
    </xf>
    <xf numFmtId="0" fontId="0" fillId="3" borderId="122" xfId="1" applyNumberFormat="1" applyFont="1" applyFill="1" applyBorder="1" applyAlignment="1">
      <alignment horizontal="right" vertical="center"/>
    </xf>
    <xf numFmtId="0" fontId="0" fillId="3" borderId="137" xfId="1" applyNumberFormat="1" applyFont="1" applyFill="1" applyBorder="1" applyAlignment="1">
      <alignment horizontal="right" vertical="center"/>
    </xf>
    <xf numFmtId="0" fontId="0" fillId="3" borderId="141" xfId="1" applyNumberFormat="1" applyFont="1" applyFill="1" applyBorder="1" applyAlignment="1">
      <alignment horizontal="right" vertical="center"/>
    </xf>
    <xf numFmtId="0" fontId="0" fillId="3" borderId="145" xfId="1" applyNumberFormat="1" applyFont="1" applyFill="1" applyBorder="1" applyAlignment="1">
      <alignment horizontal="right" vertical="center"/>
    </xf>
    <xf numFmtId="0" fontId="34" fillId="0" borderId="61" xfId="0" applyFont="1" applyBorder="1" applyAlignment="1">
      <alignment horizontal="center" vertical="center" wrapText="1"/>
    </xf>
    <xf numFmtId="0" fontId="0" fillId="0" borderId="8" xfId="0" applyBorder="1" applyAlignment="1">
      <alignment horizontal="center" vertical="center"/>
    </xf>
    <xf numFmtId="0" fontId="34" fillId="0" borderId="2" xfId="0" applyFont="1" applyBorder="1" applyAlignment="1">
      <alignment horizontal="center" vertical="center" wrapText="1"/>
    </xf>
    <xf numFmtId="0" fontId="0" fillId="0" borderId="7" xfId="0" applyBorder="1" applyAlignment="1">
      <alignment horizontal="center" vertical="center"/>
    </xf>
    <xf numFmtId="0" fontId="0" fillId="0" borderId="5" xfId="1" applyNumberFormat="1" applyFont="1" applyFill="1" applyBorder="1" applyAlignment="1">
      <alignment horizontal="right" vertical="center"/>
    </xf>
    <xf numFmtId="38" fontId="0" fillId="3" borderId="119" xfId="1" applyFont="1" applyFill="1" applyBorder="1" applyAlignment="1">
      <alignment horizontal="right" vertical="center"/>
    </xf>
    <xf numFmtId="38" fontId="0" fillId="3" borderId="120" xfId="1" applyFont="1" applyFill="1" applyBorder="1" applyAlignment="1">
      <alignment horizontal="right" vertical="center"/>
    </xf>
    <xf numFmtId="0" fontId="0" fillId="0" borderId="4" xfId="0" applyBorder="1" applyAlignment="1">
      <alignment horizontal="center" vertical="center"/>
    </xf>
    <xf numFmtId="0" fontId="0" fillId="3" borderId="22" xfId="0" applyFill="1" applyBorder="1" applyAlignment="1">
      <alignment horizontal="center" vertical="center"/>
    </xf>
    <xf numFmtId="0" fontId="0" fillId="0" borderId="158" xfId="0" applyBorder="1" applyAlignment="1">
      <alignment horizontal="left" vertical="center"/>
    </xf>
    <xf numFmtId="0" fontId="0" fillId="0" borderId="47" xfId="0" applyBorder="1" applyAlignment="1">
      <alignment horizontal="center" vertical="center" wrapText="1"/>
    </xf>
    <xf numFmtId="0" fontId="51" fillId="0" borderId="0" xfId="5" applyFont="1">
      <alignment vertical="center"/>
    </xf>
    <xf numFmtId="0" fontId="32" fillId="0" borderId="0" xfId="5">
      <alignment vertical="center"/>
    </xf>
    <xf numFmtId="0" fontId="26" fillId="0" borderId="0" xfId="5" applyFont="1" applyAlignment="1">
      <alignment horizontal="center" vertical="center"/>
    </xf>
    <xf numFmtId="0" fontId="24" fillId="0" borderId="0" xfId="4">
      <alignment vertical="center"/>
    </xf>
    <xf numFmtId="0" fontId="24" fillId="0" borderId="0" xfId="4" applyProtection="1">
      <alignment vertical="center"/>
      <protection locked="0"/>
    </xf>
    <xf numFmtId="0" fontId="24" fillId="0" borderId="0" xfId="4" applyAlignment="1" applyProtection="1">
      <alignment vertical="center" wrapText="1"/>
      <protection locked="0"/>
    </xf>
    <xf numFmtId="0" fontId="54" fillId="0" borderId="0" xfId="0" applyFont="1">
      <alignment vertical="center"/>
    </xf>
    <xf numFmtId="0" fontId="54" fillId="0" borderId="0" xfId="3" applyFont="1">
      <alignment vertical="center"/>
    </xf>
    <xf numFmtId="38" fontId="0" fillId="7" borderId="130" xfId="0" applyNumberFormat="1" applyFill="1" applyBorder="1" applyAlignment="1">
      <alignment horizontal="right" vertical="center"/>
    </xf>
    <xf numFmtId="38" fontId="0" fillId="7" borderId="156" xfId="0" applyNumberFormat="1" applyFill="1" applyBorder="1" applyAlignment="1">
      <alignment horizontal="right" vertical="center"/>
    </xf>
    <xf numFmtId="49" fontId="33" fillId="0" borderId="16" xfId="0" applyNumberFormat="1" applyFont="1" applyBorder="1">
      <alignment vertical="center"/>
    </xf>
    <xf numFmtId="49" fontId="33" fillId="4" borderId="162" xfId="0" applyNumberFormat="1" applyFont="1" applyFill="1" applyBorder="1" applyAlignment="1">
      <alignment horizontal="center" vertical="center"/>
    </xf>
    <xf numFmtId="49" fontId="33" fillId="3" borderId="3" xfId="0" applyNumberFormat="1" applyFont="1" applyFill="1" applyBorder="1" applyAlignment="1">
      <alignment horizontal="center" vertical="center" wrapText="1"/>
    </xf>
    <xf numFmtId="49" fontId="33" fillId="3" borderId="26" xfId="0" applyNumberFormat="1" applyFont="1" applyFill="1" applyBorder="1" applyAlignment="1">
      <alignment horizontal="center" vertical="center" wrapText="1"/>
    </xf>
    <xf numFmtId="49" fontId="33" fillId="0" borderId="163" xfId="0" applyNumberFormat="1" applyFont="1" applyBorder="1" applyAlignment="1">
      <alignment horizontal="center" vertical="center" wrapText="1"/>
    </xf>
    <xf numFmtId="49" fontId="33" fillId="3" borderId="160" xfId="0" applyNumberFormat="1" applyFont="1" applyFill="1" applyBorder="1" applyAlignment="1">
      <alignment vertical="center" wrapText="1"/>
    </xf>
    <xf numFmtId="49" fontId="33" fillId="3" borderId="164" xfId="0" applyNumberFormat="1" applyFont="1" applyFill="1" applyBorder="1" applyAlignment="1">
      <alignment vertical="center" wrapText="1"/>
    </xf>
    <xf numFmtId="0" fontId="26" fillId="0" borderId="0" xfId="0" applyFont="1" applyAlignment="1">
      <alignment vertical="top"/>
    </xf>
    <xf numFmtId="0" fontId="53" fillId="0" borderId="11" xfId="5" applyFont="1" applyBorder="1">
      <alignment vertical="center"/>
    </xf>
    <xf numFmtId="0" fontId="53" fillId="0" borderId="8" xfId="5" applyFont="1" applyBorder="1">
      <alignment vertical="center"/>
    </xf>
    <xf numFmtId="0" fontId="33" fillId="0" borderId="10" xfId="4" applyFont="1" applyBorder="1">
      <alignment vertical="center"/>
    </xf>
    <xf numFmtId="0" fontId="24" fillId="0" borderId="64" xfId="5" applyFont="1" applyBorder="1" applyAlignment="1">
      <alignment horizontal="center" vertical="center" wrapText="1"/>
    </xf>
    <xf numFmtId="0" fontId="58" fillId="0" borderId="62" xfId="5" applyFont="1" applyBorder="1" applyAlignment="1">
      <alignment horizontal="left" vertical="center" wrapText="1"/>
    </xf>
    <xf numFmtId="0" fontId="32" fillId="0" borderId="13" xfId="5" applyBorder="1">
      <alignment vertical="center"/>
    </xf>
    <xf numFmtId="0" fontId="58" fillId="0" borderId="2" xfId="5" applyFont="1" applyBorder="1" applyAlignment="1">
      <alignment horizontal="left" vertical="center" wrapText="1"/>
    </xf>
    <xf numFmtId="0" fontId="24" fillId="3" borderId="1" xfId="5" applyFont="1" applyFill="1" applyBorder="1" applyAlignment="1">
      <alignment horizontal="left" vertical="center" wrapText="1"/>
    </xf>
    <xf numFmtId="49" fontId="33" fillId="0" borderId="0" xfId="0" applyNumberFormat="1" applyFont="1" applyAlignment="1">
      <alignment vertical="top" wrapText="1"/>
    </xf>
    <xf numFmtId="0" fontId="37" fillId="0" borderId="0" xfId="3" applyFont="1" applyAlignment="1">
      <alignment horizontal="left" vertical="top" wrapText="1"/>
    </xf>
    <xf numFmtId="0" fontId="33" fillId="0" borderId="124" xfId="0" applyFont="1" applyBorder="1" applyAlignment="1">
      <alignment horizontal="left" vertical="center"/>
    </xf>
    <xf numFmtId="0" fontId="33" fillId="0" borderId="89" xfId="0" applyFont="1" applyBorder="1" applyAlignment="1">
      <alignment horizontal="left" vertical="center"/>
    </xf>
    <xf numFmtId="0" fontId="33" fillId="0" borderId="90" xfId="0" applyFont="1" applyBorder="1" applyAlignment="1">
      <alignment horizontal="left" vertical="center"/>
    </xf>
    <xf numFmtId="0" fontId="33" fillId="0" borderId="76" xfId="0" applyFont="1" applyBorder="1" applyAlignment="1">
      <alignment horizontal="center" vertical="center"/>
    </xf>
    <xf numFmtId="49" fontId="33" fillId="0" borderId="0" xfId="0" applyNumberFormat="1" applyFont="1" applyAlignment="1">
      <alignment vertical="center" wrapText="1"/>
    </xf>
    <xf numFmtId="49" fontId="33" fillId="0" borderId="0" xfId="0" applyNumberFormat="1" applyFont="1" applyAlignment="1">
      <alignment horizontal="center" vertical="center" wrapText="1"/>
    </xf>
    <xf numFmtId="0" fontId="37" fillId="0" borderId="32" xfId="3" applyFont="1" applyBorder="1" applyAlignment="1">
      <alignment horizontal="left" vertical="center"/>
    </xf>
    <xf numFmtId="0" fontId="37" fillId="0" borderId="13" xfId="3" applyFont="1" applyBorder="1" applyAlignment="1">
      <alignment horizontal="left" vertical="center"/>
    </xf>
    <xf numFmtId="0" fontId="34" fillId="3" borderId="171" xfId="3" applyFont="1" applyFill="1" applyBorder="1" applyAlignment="1">
      <alignment horizontal="center" vertical="center" wrapText="1"/>
    </xf>
    <xf numFmtId="49" fontId="33" fillId="4" borderId="172" xfId="0" applyNumberFormat="1" applyFont="1" applyFill="1" applyBorder="1" applyAlignment="1">
      <alignment horizontal="center" vertical="center" wrapText="1"/>
    </xf>
    <xf numFmtId="49" fontId="33" fillId="0" borderId="71" xfId="0" applyNumberFormat="1" applyFont="1" applyBorder="1" applyAlignment="1">
      <alignment horizontal="center" vertical="center" wrapText="1"/>
    </xf>
    <xf numFmtId="0" fontId="34" fillId="3" borderId="173" xfId="3" applyFont="1" applyFill="1" applyBorder="1" applyAlignment="1">
      <alignment horizontal="center" vertical="center" wrapText="1"/>
    </xf>
    <xf numFmtId="49" fontId="33" fillId="0" borderId="27" xfId="0" applyNumberFormat="1" applyFont="1" applyBorder="1" applyAlignment="1">
      <alignment horizontal="center" vertical="center" wrapText="1"/>
    </xf>
    <xf numFmtId="0" fontId="34" fillId="3" borderId="175" xfId="3" applyFont="1" applyFill="1" applyBorder="1" applyAlignment="1">
      <alignment horizontal="center" vertical="center" wrapText="1"/>
    </xf>
    <xf numFmtId="49" fontId="33" fillId="4" borderId="176" xfId="0" applyNumberFormat="1" applyFont="1" applyFill="1" applyBorder="1" applyAlignment="1">
      <alignment horizontal="center" vertical="center" wrapText="1"/>
    </xf>
    <xf numFmtId="49" fontId="33" fillId="0" borderId="72" xfId="0" applyNumberFormat="1" applyFont="1" applyBorder="1" applyAlignment="1">
      <alignment horizontal="center" vertical="center" wrapText="1"/>
    </xf>
    <xf numFmtId="0" fontId="34" fillId="3" borderId="177" xfId="3" applyFont="1" applyFill="1" applyBorder="1" applyAlignment="1">
      <alignment horizontal="center" vertical="center" wrapText="1"/>
    </xf>
    <xf numFmtId="0" fontId="34" fillId="0" borderId="173" xfId="0" applyFont="1" applyBorder="1" applyAlignment="1">
      <alignment horizontal="center" vertical="center" wrapText="1"/>
    </xf>
    <xf numFmtId="0" fontId="34" fillId="0" borderId="172" xfId="0" applyFont="1" applyBorder="1" applyAlignment="1">
      <alignment horizontal="center" vertical="center" wrapText="1"/>
    </xf>
    <xf numFmtId="0" fontId="34" fillId="0" borderId="173" xfId="0" quotePrefix="1" applyFont="1" applyBorder="1" applyAlignment="1">
      <alignment horizontal="center" vertical="center" wrapText="1"/>
    </xf>
    <xf numFmtId="0" fontId="34" fillId="0" borderId="172" xfId="0" quotePrefix="1" applyFont="1" applyBorder="1" applyAlignment="1">
      <alignment horizontal="center" vertical="center" wrapText="1"/>
    </xf>
    <xf numFmtId="0" fontId="34" fillId="0" borderId="174" xfId="0" applyFont="1" applyBorder="1" applyAlignment="1">
      <alignment horizontal="center" vertical="center" wrapText="1"/>
    </xf>
    <xf numFmtId="0" fontId="26" fillId="0" borderId="177" xfId="3" quotePrefix="1" applyFont="1" applyBorder="1" applyAlignment="1">
      <alignment horizontal="center" vertical="center"/>
    </xf>
    <xf numFmtId="0" fontId="26" fillId="0" borderId="176" xfId="3" quotePrefix="1" applyFont="1" applyBorder="1" applyAlignment="1">
      <alignment horizontal="center" vertical="center"/>
    </xf>
    <xf numFmtId="0" fontId="34" fillId="0" borderId="177" xfId="0" applyFont="1" applyBorder="1" applyAlignment="1">
      <alignment horizontal="center" vertical="center" wrapText="1"/>
    </xf>
    <xf numFmtId="0" fontId="34" fillId="0" borderId="178" xfId="0" applyFont="1" applyBorder="1" applyAlignment="1">
      <alignment horizontal="center" vertical="center" wrapText="1"/>
    </xf>
    <xf numFmtId="0" fontId="33" fillId="0" borderId="166" xfId="0" applyFont="1" applyBorder="1" applyAlignment="1">
      <alignment horizontal="center" vertical="center" wrapText="1" shrinkToFit="1"/>
    </xf>
    <xf numFmtId="179" fontId="24" fillId="3" borderId="151" xfId="1" applyNumberFormat="1" applyFont="1" applyFill="1" applyBorder="1" applyAlignment="1">
      <alignment horizontal="right" vertical="center"/>
    </xf>
    <xf numFmtId="179" fontId="24" fillId="3" borderId="115" xfId="1" applyNumberFormat="1" applyFont="1" applyFill="1" applyBorder="1" applyAlignment="1">
      <alignment horizontal="right" vertical="center"/>
    </xf>
    <xf numFmtId="179" fontId="24" fillId="7" borderId="48" xfId="0" applyNumberFormat="1" applyFont="1" applyFill="1" applyBorder="1" applyAlignment="1">
      <alignment horizontal="right" vertical="center"/>
    </xf>
    <xf numFmtId="179" fontId="24" fillId="7" borderId="61" xfId="0" applyNumberFormat="1" applyFont="1" applyFill="1" applyBorder="1" applyAlignment="1">
      <alignment horizontal="right" vertical="center"/>
    </xf>
    <xf numFmtId="0" fontId="33" fillId="0" borderId="181" xfId="0" applyFont="1" applyBorder="1" applyAlignment="1">
      <alignment horizontal="left" vertical="center"/>
    </xf>
    <xf numFmtId="0" fontId="33" fillId="0" borderId="182" xfId="0" applyFont="1" applyBorder="1" applyAlignment="1">
      <alignment horizontal="left" vertical="center"/>
    </xf>
    <xf numFmtId="179" fontId="24" fillId="3" borderId="181" xfId="1" applyNumberFormat="1" applyFont="1" applyFill="1" applyBorder="1" applyAlignment="1">
      <alignment horizontal="right" vertical="center"/>
    </xf>
    <xf numFmtId="179" fontId="24" fillId="3" borderId="63" xfId="1" applyNumberFormat="1" applyFont="1" applyFill="1" applyBorder="1" applyAlignment="1">
      <alignment horizontal="right" vertical="center"/>
    </xf>
    <xf numFmtId="0" fontId="33" fillId="0" borderId="182" xfId="0" applyFont="1" applyBorder="1" applyAlignment="1">
      <alignment vertical="center" shrinkToFit="1"/>
    </xf>
    <xf numFmtId="179" fontId="24" fillId="3" borderId="119" xfId="1" applyNumberFormat="1" applyFont="1" applyFill="1" applyBorder="1" applyAlignment="1">
      <alignment horizontal="right" vertical="center"/>
    </xf>
    <xf numFmtId="179" fontId="24" fillId="3" borderId="118" xfId="1" applyNumberFormat="1" applyFont="1" applyFill="1" applyBorder="1" applyAlignment="1">
      <alignment horizontal="right" vertical="center"/>
    </xf>
    <xf numFmtId="179" fontId="24" fillId="3" borderId="120" xfId="1" applyNumberFormat="1" applyFont="1" applyFill="1" applyBorder="1" applyAlignment="1">
      <alignment horizontal="right" vertical="center"/>
    </xf>
    <xf numFmtId="0" fontId="33" fillId="0" borderId="10" xfId="0" quotePrefix="1" applyFont="1" applyBorder="1" applyAlignment="1">
      <alignment horizontal="left" vertical="center"/>
    </xf>
    <xf numFmtId="0" fontId="33" fillId="0" borderId="13" xfId="0" applyFont="1" applyBorder="1" applyAlignment="1">
      <alignment horizontal="left" vertical="center"/>
    </xf>
    <xf numFmtId="179" fontId="24" fillId="3" borderId="82" xfId="1" applyNumberFormat="1" applyFont="1" applyFill="1" applyBorder="1" applyAlignment="1">
      <alignment horizontal="right" vertical="center"/>
    </xf>
    <xf numFmtId="179" fontId="24" fillId="3" borderId="157" xfId="1" applyNumberFormat="1" applyFont="1" applyFill="1" applyBorder="1" applyAlignment="1">
      <alignment horizontal="right" vertical="center"/>
    </xf>
    <xf numFmtId="0" fontId="33" fillId="0" borderId="3" xfId="0" quotePrefix="1" applyFont="1" applyBorder="1">
      <alignment vertical="center"/>
    </xf>
    <xf numFmtId="179" fontId="24" fillId="7" borderId="1" xfId="0" applyNumberFormat="1" applyFont="1" applyFill="1" applyBorder="1" applyAlignment="1">
      <alignment horizontal="right" vertical="center"/>
    </xf>
    <xf numFmtId="179" fontId="24" fillId="7" borderId="23" xfId="0" applyNumberFormat="1" applyFont="1" applyFill="1" applyBorder="1" applyAlignment="1">
      <alignment horizontal="right" vertical="center"/>
    </xf>
    <xf numFmtId="179" fontId="24" fillId="3" borderId="3" xfId="1" applyNumberFormat="1" applyFont="1" applyFill="1" applyBorder="1" applyAlignment="1">
      <alignment horizontal="right" vertical="center"/>
    </xf>
    <xf numFmtId="179" fontId="24" fillId="3" borderId="23" xfId="1" applyNumberFormat="1" applyFont="1" applyFill="1" applyBorder="1" applyAlignment="1">
      <alignment horizontal="right" vertical="center"/>
    </xf>
    <xf numFmtId="0" fontId="33" fillId="5" borderId="3" xfId="0" quotePrefix="1" applyFont="1" applyFill="1" applyBorder="1">
      <alignment vertical="center"/>
    </xf>
    <xf numFmtId="0" fontId="33" fillId="5" borderId="42" xfId="0" applyFont="1" applyFill="1" applyBorder="1" applyAlignment="1">
      <alignment horizontal="left" vertical="center"/>
    </xf>
    <xf numFmtId="0" fontId="33" fillId="0" borderId="3" xfId="0" quotePrefix="1" applyFont="1" applyBorder="1" applyAlignment="1">
      <alignment horizontal="left" vertical="center"/>
    </xf>
    <xf numFmtId="179" fontId="24" fillId="7" borderId="125" xfId="1" applyNumberFormat="1" applyFont="1" applyFill="1" applyBorder="1" applyAlignment="1">
      <alignment horizontal="right" vertical="center"/>
    </xf>
    <xf numFmtId="179" fontId="24" fillId="7" borderId="126" xfId="1" applyNumberFormat="1" applyFont="1" applyFill="1" applyBorder="1" applyAlignment="1">
      <alignment horizontal="right" vertical="center"/>
    </xf>
    <xf numFmtId="0" fontId="33" fillId="0" borderId="183" xfId="0" applyFont="1" applyBorder="1" applyAlignment="1">
      <alignment horizontal="left" vertical="center"/>
    </xf>
    <xf numFmtId="0" fontId="33" fillId="0" borderId="184" xfId="0" applyFont="1" applyBorder="1" applyAlignment="1">
      <alignment horizontal="left" vertical="center"/>
    </xf>
    <xf numFmtId="0" fontId="33" fillId="0" borderId="185" xfId="0" applyFont="1" applyBorder="1" applyAlignment="1">
      <alignment horizontal="left" vertical="center"/>
    </xf>
    <xf numFmtId="0" fontId="33" fillId="0" borderId="186" xfId="0" applyFont="1" applyBorder="1" applyAlignment="1">
      <alignment horizontal="left" vertical="center"/>
    </xf>
    <xf numFmtId="0" fontId="33" fillId="0" borderId="187" xfId="0" applyFont="1" applyBorder="1" applyAlignment="1">
      <alignment horizontal="left" vertical="center"/>
    </xf>
    <xf numFmtId="0" fontId="33" fillId="0" borderId="188" xfId="0" applyFont="1" applyBorder="1" applyAlignment="1">
      <alignment horizontal="left" vertical="center"/>
    </xf>
    <xf numFmtId="179" fontId="24" fillId="3" borderId="189" xfId="1" applyNumberFormat="1" applyFont="1" applyFill="1" applyBorder="1" applyAlignment="1">
      <alignment horizontal="right" vertical="center"/>
    </xf>
    <xf numFmtId="179" fontId="24" fillId="3" borderId="190" xfId="1" applyNumberFormat="1" applyFont="1" applyFill="1" applyBorder="1" applyAlignment="1">
      <alignment horizontal="right" vertical="center"/>
    </xf>
    <xf numFmtId="179" fontId="24" fillId="7" borderId="91" xfId="1" applyNumberFormat="1" applyFont="1" applyFill="1" applyBorder="1" applyAlignment="1">
      <alignment horizontal="right" vertical="center"/>
    </xf>
    <xf numFmtId="179" fontId="24" fillId="7" borderId="92" xfId="1" applyNumberFormat="1" applyFont="1" applyFill="1" applyBorder="1" applyAlignment="1">
      <alignment horizontal="right" vertical="center"/>
    </xf>
    <xf numFmtId="0" fontId="0" fillId="0" borderId="53" xfId="0" applyBorder="1">
      <alignment vertical="center"/>
    </xf>
    <xf numFmtId="0" fontId="0" fillId="0" borderId="54" xfId="0" applyBorder="1" applyAlignment="1">
      <alignment horizontal="right" vertical="center"/>
    </xf>
    <xf numFmtId="0" fontId="24" fillId="0" borderId="59" xfId="1" applyNumberFormat="1" applyFont="1" applyFill="1" applyBorder="1" applyAlignment="1">
      <alignment horizontal="right" vertical="center"/>
    </xf>
    <xf numFmtId="179" fontId="24" fillId="3" borderId="19" xfId="1" applyNumberFormat="1" applyFont="1" applyFill="1" applyBorder="1" applyAlignment="1">
      <alignment horizontal="right" vertical="center"/>
    </xf>
    <xf numFmtId="179" fontId="24" fillId="3" borderId="21" xfId="1" applyNumberFormat="1" applyFont="1" applyFill="1" applyBorder="1" applyAlignment="1">
      <alignment horizontal="right" vertical="center"/>
    </xf>
    <xf numFmtId="0" fontId="0" fillId="0" borderId="68" xfId="0" applyBorder="1">
      <alignment vertical="center"/>
    </xf>
    <xf numFmtId="0" fontId="0" fillId="0" borderId="72" xfId="0" applyBorder="1" applyAlignment="1">
      <alignment horizontal="right" vertical="center"/>
    </xf>
    <xf numFmtId="0" fontId="24" fillId="0" borderId="44" xfId="1" applyNumberFormat="1" applyFont="1" applyFill="1" applyBorder="1" applyAlignment="1">
      <alignment horizontal="right" vertical="center"/>
    </xf>
    <xf numFmtId="179" fontId="24" fillId="3" borderId="25" xfId="1" applyNumberFormat="1" applyFont="1" applyFill="1" applyBorder="1" applyAlignment="1">
      <alignment horizontal="right" vertical="center"/>
    </xf>
    <xf numFmtId="179" fontId="24" fillId="3" borderId="27" xfId="1" applyNumberFormat="1" applyFont="1" applyFill="1" applyBorder="1" applyAlignment="1">
      <alignment horizontal="right" vertical="center"/>
    </xf>
    <xf numFmtId="0" fontId="0" fillId="0" borderId="59" xfId="1" applyNumberFormat="1" applyFont="1" applyFill="1" applyBorder="1" applyAlignment="1">
      <alignment horizontal="right" vertical="center"/>
    </xf>
    <xf numFmtId="179" fontId="0" fillId="3" borderId="19" xfId="1" applyNumberFormat="1" applyFont="1" applyFill="1" applyBorder="1" applyAlignment="1">
      <alignment horizontal="right" vertical="center"/>
    </xf>
    <xf numFmtId="179" fontId="0" fillId="3" borderId="21" xfId="1" applyNumberFormat="1" applyFont="1" applyFill="1" applyBorder="1" applyAlignment="1">
      <alignment horizontal="right" vertical="center"/>
    </xf>
    <xf numFmtId="0" fontId="0" fillId="0" borderId="44" xfId="1" applyNumberFormat="1" applyFont="1" applyFill="1" applyBorder="1" applyAlignment="1">
      <alignment horizontal="right" vertical="center"/>
    </xf>
    <xf numFmtId="179" fontId="0" fillId="3" borderId="25" xfId="1" applyNumberFormat="1" applyFont="1" applyFill="1" applyBorder="1" applyAlignment="1">
      <alignment horizontal="right" vertical="center"/>
    </xf>
    <xf numFmtId="179" fontId="0" fillId="3" borderId="27" xfId="1" applyNumberFormat="1" applyFont="1" applyFill="1" applyBorder="1" applyAlignment="1">
      <alignment horizontal="right" vertical="center"/>
    </xf>
    <xf numFmtId="0" fontId="49" fillId="0" borderId="0" xfId="0" applyFont="1" applyAlignment="1">
      <alignment horizontal="left" vertical="center"/>
    </xf>
    <xf numFmtId="0" fontId="24" fillId="0" borderId="75" xfId="0" applyFont="1" applyBorder="1" applyAlignment="1">
      <alignment horizontal="center" vertical="center"/>
    </xf>
    <xf numFmtId="0" fontId="26" fillId="0" borderId="10" xfId="3" applyFont="1" applyBorder="1">
      <alignment vertical="center"/>
    </xf>
    <xf numFmtId="0" fontId="26" fillId="0" borderId="11" xfId="3" applyFont="1" applyBorder="1">
      <alignment vertical="center"/>
    </xf>
    <xf numFmtId="0" fontId="26" fillId="0" borderId="32" xfId="3" applyFont="1" applyBorder="1">
      <alignment vertical="center"/>
    </xf>
    <xf numFmtId="0" fontId="0" fillId="0" borderId="32" xfId="3" applyFont="1" applyBorder="1">
      <alignment vertical="center"/>
    </xf>
    <xf numFmtId="0" fontId="28" fillId="0" borderId="0" xfId="5" applyFont="1">
      <alignment vertical="center"/>
    </xf>
    <xf numFmtId="0" fontId="26" fillId="0" borderId="13" xfId="3" applyFont="1" applyBorder="1">
      <alignment vertical="center"/>
    </xf>
    <xf numFmtId="0" fontId="26" fillId="0" borderId="8" xfId="3" applyFont="1" applyBorder="1">
      <alignment vertical="center"/>
    </xf>
    <xf numFmtId="0" fontId="26" fillId="6" borderId="23" xfId="6" applyNumberFormat="1" applyFont="1" applyFill="1" applyBorder="1" applyAlignment="1">
      <alignment horizontal="right" vertical="center"/>
    </xf>
    <xf numFmtId="176" fontId="26" fillId="6" borderId="23" xfId="6" applyNumberFormat="1" applyFont="1" applyFill="1" applyBorder="1" applyAlignment="1">
      <alignment horizontal="right" vertical="center"/>
    </xf>
    <xf numFmtId="40" fontId="26" fillId="6" borderId="97" xfId="6" applyNumberFormat="1" applyFont="1" applyFill="1" applyBorder="1" applyAlignment="1">
      <alignment horizontal="right" vertical="center"/>
    </xf>
    <xf numFmtId="176" fontId="26" fillId="6" borderId="123" xfId="6" applyNumberFormat="1" applyFont="1" applyFill="1" applyBorder="1" applyAlignment="1">
      <alignment horizontal="right" vertical="center"/>
    </xf>
    <xf numFmtId="40" fontId="26" fillId="6" borderId="65" xfId="6" applyNumberFormat="1" applyFont="1" applyFill="1" applyBorder="1" applyAlignment="1">
      <alignment horizontal="right" vertical="center"/>
    </xf>
    <xf numFmtId="176" fontId="26" fillId="6" borderId="191" xfId="6" applyNumberFormat="1" applyFont="1" applyFill="1" applyBorder="1" applyAlignment="1">
      <alignment horizontal="right" vertical="center"/>
    </xf>
    <xf numFmtId="38" fontId="26" fillId="3" borderId="2" xfId="6" applyFont="1" applyFill="1" applyBorder="1" applyAlignment="1" applyProtection="1">
      <alignment horizontal="right" vertical="center"/>
      <protection locked="0"/>
    </xf>
    <xf numFmtId="40" fontId="26" fillId="6" borderId="2" xfId="6" applyNumberFormat="1" applyFont="1" applyFill="1" applyBorder="1" applyAlignment="1">
      <alignment horizontal="right" vertical="center"/>
    </xf>
    <xf numFmtId="38" fontId="26" fillId="3" borderId="13" xfId="6" applyFont="1" applyFill="1" applyBorder="1" applyAlignment="1" applyProtection="1">
      <alignment horizontal="right" vertical="center"/>
      <protection locked="0"/>
    </xf>
    <xf numFmtId="38" fontId="26" fillId="6" borderId="2" xfId="6" applyFont="1" applyFill="1" applyBorder="1" applyAlignment="1">
      <alignment horizontal="right" vertical="center"/>
    </xf>
    <xf numFmtId="0" fontId="26" fillId="6" borderId="41" xfId="6" applyNumberFormat="1" applyFont="1" applyFill="1" applyBorder="1" applyAlignment="1">
      <alignment horizontal="right" vertical="center"/>
    </xf>
    <xf numFmtId="49" fontId="33" fillId="3" borderId="48" xfId="0" applyNumberFormat="1" applyFont="1" applyFill="1" applyBorder="1" applyAlignment="1">
      <alignment horizontal="left" vertical="center" wrapText="1"/>
    </xf>
    <xf numFmtId="0" fontId="0" fillId="0" borderId="133" xfId="0" applyBorder="1" applyAlignment="1">
      <alignment horizontal="center" vertical="center" shrinkToFit="1"/>
    </xf>
    <xf numFmtId="0" fontId="33" fillId="0" borderId="0" xfId="0" applyFont="1" applyProtection="1">
      <alignment vertical="center"/>
      <protection locked="0"/>
    </xf>
    <xf numFmtId="0" fontId="35" fillId="0" borderId="0" xfId="0" applyFont="1" applyAlignment="1" applyProtection="1">
      <alignment vertical="center" wrapText="1"/>
      <protection locked="0"/>
    </xf>
    <xf numFmtId="40" fontId="0" fillId="0" borderId="0" xfId="1" applyNumberFormat="1" applyFont="1" applyFill="1" applyProtection="1">
      <alignment vertical="center"/>
      <protection locked="0"/>
    </xf>
    <xf numFmtId="0" fontId="24" fillId="0" borderId="0" xfId="4" applyAlignment="1">
      <alignment horizontal="left" vertical="center" shrinkToFit="1"/>
    </xf>
    <xf numFmtId="0" fontId="42" fillId="0" borderId="0" xfId="43" applyFont="1">
      <alignment vertical="center"/>
    </xf>
    <xf numFmtId="0" fontId="15" fillId="0" borderId="0" xfId="43">
      <alignment vertical="center"/>
    </xf>
    <xf numFmtId="0" fontId="54" fillId="0" borderId="0" xfId="43" applyFont="1">
      <alignment vertical="center"/>
    </xf>
    <xf numFmtId="0" fontId="15" fillId="5" borderId="0" xfId="43" applyFill="1">
      <alignment vertical="center"/>
    </xf>
    <xf numFmtId="0" fontId="32" fillId="0" borderId="0" xfId="3">
      <alignment vertical="center"/>
    </xf>
    <xf numFmtId="0" fontId="0" fillId="0" borderId="18" xfId="0" applyBorder="1" applyAlignment="1">
      <alignment horizontal="center" vertical="center"/>
    </xf>
    <xf numFmtId="0" fontId="0" fillId="0" borderId="22" xfId="0" applyBorder="1" applyAlignment="1">
      <alignment horizontal="center" vertical="center"/>
    </xf>
    <xf numFmtId="0" fontId="0" fillId="4" borderId="1" xfId="0" applyFill="1" applyBorder="1" applyAlignment="1">
      <alignment vertical="center" wrapText="1"/>
    </xf>
    <xf numFmtId="0" fontId="0" fillId="10" borderId="23" xfId="0" applyFill="1" applyBorder="1">
      <alignment vertical="center"/>
    </xf>
    <xf numFmtId="0" fontId="0" fillId="0" borderId="24" xfId="0" applyBorder="1" applyAlignment="1">
      <alignment horizontal="center" vertical="center"/>
    </xf>
    <xf numFmtId="0" fontId="0" fillId="4" borderId="25" xfId="0" applyFill="1" applyBorder="1" applyAlignment="1">
      <alignment vertical="center" wrapText="1"/>
    </xf>
    <xf numFmtId="0" fontId="0" fillId="10" borderId="27" xfId="0" applyFill="1" applyBorder="1">
      <alignment vertical="center"/>
    </xf>
    <xf numFmtId="0" fontId="34" fillId="0" borderId="0" xfId="3" applyFont="1">
      <alignment vertical="center"/>
    </xf>
    <xf numFmtId="0" fontId="63" fillId="0" borderId="0" xfId="3" applyFont="1">
      <alignment vertical="center"/>
    </xf>
    <xf numFmtId="0" fontId="0" fillId="0" borderId="22" xfId="0" applyBorder="1" applyAlignment="1">
      <alignment horizontal="left" vertical="center" shrinkToFit="1"/>
    </xf>
    <xf numFmtId="0" fontId="0" fillId="0" borderId="98" xfId="0" applyBorder="1" applyAlignment="1">
      <alignment vertical="center" shrinkToFit="1"/>
    </xf>
    <xf numFmtId="0" fontId="40" fillId="11" borderId="1" xfId="0" applyFont="1" applyFill="1" applyBorder="1" applyAlignment="1">
      <alignment horizontal="left" vertical="center" wrapText="1"/>
    </xf>
    <xf numFmtId="0" fontId="40" fillId="11" borderId="22" xfId="0" applyFont="1" applyFill="1" applyBorder="1" applyAlignment="1">
      <alignment horizontal="left" vertical="center"/>
    </xf>
    <xf numFmtId="49" fontId="24" fillId="11" borderId="197" xfId="4" applyNumberFormat="1" applyFill="1" applyBorder="1" applyAlignment="1">
      <alignment horizontal="left" vertical="center" wrapText="1"/>
    </xf>
    <xf numFmtId="38" fontId="24" fillId="11" borderId="198" xfId="6" applyFont="1" applyFill="1" applyBorder="1" applyAlignment="1">
      <alignment horizontal="left" vertical="center"/>
    </xf>
    <xf numFmtId="38" fontId="24" fillId="11" borderId="196" xfId="6" applyFont="1" applyFill="1" applyBorder="1" applyAlignment="1">
      <alignment horizontal="left" vertical="center"/>
    </xf>
    <xf numFmtId="0" fontId="0" fillId="0" borderId="132" xfId="0" applyBorder="1" applyAlignment="1">
      <alignment horizontal="center" vertical="center"/>
    </xf>
    <xf numFmtId="38" fontId="0" fillId="7" borderId="119" xfId="0" applyNumberFormat="1" applyFill="1" applyBorder="1" applyAlignment="1">
      <alignment horizontal="right" vertical="center"/>
    </xf>
    <xf numFmtId="0" fontId="26" fillId="6" borderId="21" xfId="6" applyNumberFormat="1" applyFont="1" applyFill="1" applyBorder="1" applyAlignment="1">
      <alignment horizontal="right" vertical="center"/>
    </xf>
    <xf numFmtId="0" fontId="0" fillId="0" borderId="146" xfId="0" applyBorder="1" applyAlignment="1">
      <alignment horizontal="center" vertical="center"/>
    </xf>
    <xf numFmtId="184" fontId="54" fillId="5" borderId="0" xfId="20" applyNumberFormat="1" applyFont="1" applyFill="1" applyAlignment="1">
      <alignment vertical="center"/>
    </xf>
    <xf numFmtId="184" fontId="24" fillId="5" borderId="0" xfId="20" applyNumberFormat="1" applyFont="1" applyFill="1" applyAlignment="1">
      <alignment vertical="center"/>
    </xf>
    <xf numFmtId="184" fontId="24" fillId="5" borderId="0" xfId="20" applyNumberFormat="1" applyFont="1" applyFill="1" applyAlignment="1">
      <alignment horizontal="center" vertical="center"/>
    </xf>
    <xf numFmtId="184" fontId="33" fillId="5" borderId="0" xfId="20" applyNumberFormat="1" applyFont="1" applyFill="1" applyAlignment="1">
      <alignment vertical="center"/>
    </xf>
    <xf numFmtId="184" fontId="31" fillId="5" borderId="60" xfId="20" applyNumberFormat="1" applyFont="1" applyFill="1" applyBorder="1" applyAlignment="1">
      <alignment horizontal="left" vertical="center"/>
    </xf>
    <xf numFmtId="184" fontId="31" fillId="5" borderId="71" xfId="20" applyNumberFormat="1" applyFont="1" applyFill="1" applyBorder="1" applyAlignment="1">
      <alignment horizontal="center" vertical="center"/>
    </xf>
    <xf numFmtId="184" fontId="31" fillId="5" borderId="51" xfId="20" applyNumberFormat="1" applyFont="1" applyFill="1" applyBorder="1" applyAlignment="1">
      <alignment horizontal="center" vertical="center" wrapText="1"/>
    </xf>
    <xf numFmtId="184" fontId="0" fillId="5" borderId="0" xfId="20" applyNumberFormat="1" applyFont="1" applyFill="1" applyAlignment="1">
      <alignment vertical="center"/>
    </xf>
    <xf numFmtId="0" fontId="0" fillId="5" borderId="31" xfId="0" applyFill="1" applyBorder="1">
      <alignment vertical="center"/>
    </xf>
    <xf numFmtId="0" fontId="0" fillId="5" borderId="69" xfId="0" applyFill="1" applyBorder="1">
      <alignment vertical="center"/>
    </xf>
    <xf numFmtId="0" fontId="31" fillId="5" borderId="31" xfId="0" applyFont="1" applyFill="1" applyBorder="1">
      <alignment vertical="center"/>
    </xf>
    <xf numFmtId="184" fontId="24" fillId="5" borderId="8" xfId="20" applyNumberFormat="1" applyFont="1" applyFill="1" applyBorder="1" applyAlignment="1">
      <alignment horizontal="center" vertical="center"/>
    </xf>
    <xf numFmtId="184" fontId="31" fillId="5" borderId="7" xfId="20" applyNumberFormat="1" applyFont="1" applyFill="1" applyBorder="1" applyAlignment="1">
      <alignment vertical="center"/>
    </xf>
    <xf numFmtId="184" fontId="24" fillId="5" borderId="7" xfId="20" applyNumberFormat="1" applyFont="1" applyFill="1" applyBorder="1" applyAlignment="1">
      <alignment vertical="center"/>
    </xf>
    <xf numFmtId="184" fontId="24" fillId="5" borderId="15" xfId="20" applyNumberFormat="1" applyFont="1" applyFill="1" applyBorder="1" applyAlignment="1">
      <alignment vertical="center"/>
    </xf>
    <xf numFmtId="184" fontId="24" fillId="5" borderId="5" xfId="20" applyNumberFormat="1" applyFont="1" applyFill="1" applyBorder="1" applyAlignment="1">
      <alignment horizontal="center" vertical="center"/>
    </xf>
    <xf numFmtId="38" fontId="26" fillId="3" borderId="48" xfId="6" applyFont="1" applyFill="1" applyBorder="1" applyAlignment="1" applyProtection="1">
      <alignment horizontal="right" vertical="center"/>
      <protection locked="0"/>
    </xf>
    <xf numFmtId="40" fontId="26" fillId="6" borderId="48" xfId="6" applyNumberFormat="1" applyFont="1" applyFill="1" applyBorder="1" applyAlignment="1">
      <alignment horizontal="right" vertical="center"/>
    </xf>
    <xf numFmtId="38" fontId="26" fillId="3" borderId="10" xfId="6" applyFont="1" applyFill="1" applyBorder="1" applyAlignment="1" applyProtection="1">
      <alignment horizontal="right" vertical="center"/>
      <protection locked="0"/>
    </xf>
    <xf numFmtId="38" fontId="26" fillId="6" borderId="48" xfId="6" applyFont="1" applyFill="1" applyBorder="1" applyAlignment="1">
      <alignment horizontal="right" vertical="center"/>
    </xf>
    <xf numFmtId="176" fontId="26" fillId="6" borderId="61" xfId="6" applyNumberFormat="1" applyFont="1" applyFill="1" applyBorder="1" applyAlignment="1">
      <alignment horizontal="right" vertical="center"/>
    </xf>
    <xf numFmtId="176" fontId="26" fillId="6" borderId="41" xfId="6" applyNumberFormat="1" applyFont="1" applyFill="1" applyBorder="1" applyAlignment="1">
      <alignment horizontal="right" vertical="center"/>
    </xf>
    <xf numFmtId="38" fontId="26" fillId="6" borderId="91" xfId="6" applyFont="1" applyFill="1" applyBorder="1" applyAlignment="1">
      <alignment horizontal="right" vertical="center"/>
    </xf>
    <xf numFmtId="40" fontId="26" fillId="6" borderId="91" xfId="6" applyNumberFormat="1" applyFont="1" applyFill="1" applyBorder="1" applyAlignment="1">
      <alignment horizontal="right" vertical="center"/>
    </xf>
    <xf numFmtId="176" fontId="26" fillId="6" borderId="92" xfId="6" applyNumberFormat="1" applyFont="1" applyFill="1" applyBorder="1" applyAlignment="1">
      <alignment horizontal="right" vertical="center"/>
    </xf>
    <xf numFmtId="49" fontId="0" fillId="5" borderId="200" xfId="0" applyNumberFormat="1" applyFill="1" applyBorder="1" applyAlignment="1">
      <alignment horizontal="right" vertical="center"/>
    </xf>
    <xf numFmtId="49" fontId="0" fillId="5" borderId="201" xfId="0" applyNumberFormat="1" applyFill="1" applyBorder="1" applyAlignment="1">
      <alignment horizontal="right" vertical="center"/>
    </xf>
    <xf numFmtId="49" fontId="0" fillId="5" borderId="202" xfId="0" applyNumberFormat="1" applyFill="1" applyBorder="1" applyAlignment="1">
      <alignment horizontal="right" vertical="center"/>
    </xf>
    <xf numFmtId="0" fontId="0" fillId="5" borderId="203" xfId="0" applyFill="1" applyBorder="1" applyAlignment="1">
      <alignment horizontal="right" vertical="center"/>
    </xf>
    <xf numFmtId="0" fontId="0" fillId="5" borderId="204" xfId="0" applyFill="1" applyBorder="1" applyAlignment="1">
      <alignment horizontal="right" vertical="center"/>
    </xf>
    <xf numFmtId="0" fontId="0" fillId="5" borderId="205" xfId="0" applyFill="1" applyBorder="1" applyAlignment="1">
      <alignment horizontal="right" vertical="center"/>
    </xf>
    <xf numFmtId="0" fontId="0" fillId="0" borderId="24" xfId="0" applyBorder="1" applyAlignment="1">
      <alignment horizontal="center" vertical="center" wrapText="1"/>
    </xf>
    <xf numFmtId="0" fontId="0" fillId="3" borderId="24" xfId="0" applyFill="1" applyBorder="1" applyAlignment="1">
      <alignment horizontal="center" vertical="center"/>
    </xf>
    <xf numFmtId="0" fontId="0" fillId="3" borderId="25" xfId="0" applyFill="1" applyBorder="1" applyAlignment="1">
      <alignment horizontal="left" vertical="center"/>
    </xf>
    <xf numFmtId="38" fontId="0" fillId="3" borderId="27" xfId="1" applyFont="1" applyFill="1" applyBorder="1" applyAlignment="1">
      <alignment horizontal="right" vertical="center"/>
    </xf>
    <xf numFmtId="0" fontId="26" fillId="0" borderId="0" xfId="43" applyFont="1">
      <alignment vertical="center"/>
    </xf>
    <xf numFmtId="0" fontId="26" fillId="0" borderId="0" xfId="5" applyFont="1">
      <alignment vertical="center"/>
    </xf>
    <xf numFmtId="0" fontId="65" fillId="0" borderId="11" xfId="5" applyFont="1" applyBorder="1">
      <alignment vertical="center"/>
    </xf>
    <xf numFmtId="0" fontId="65" fillId="0" borderId="8" xfId="5" applyFont="1" applyBorder="1">
      <alignment vertical="center"/>
    </xf>
    <xf numFmtId="184" fontId="66" fillId="5" borderId="0" xfId="20" applyNumberFormat="1" applyFont="1" applyFill="1" applyAlignment="1">
      <alignment vertical="center"/>
    </xf>
    <xf numFmtId="0" fontId="24" fillId="5" borderId="71" xfId="0" applyFont="1" applyFill="1" applyBorder="1" applyAlignment="1">
      <alignment horizontal="center" vertical="center" wrapText="1"/>
    </xf>
    <xf numFmtId="184" fontId="24" fillId="5" borderId="0" xfId="20" applyNumberFormat="1" applyFont="1" applyFill="1" applyAlignment="1">
      <alignment horizontal="left" vertical="center"/>
    </xf>
    <xf numFmtId="184" fontId="33" fillId="5" borderId="0" xfId="20" applyNumberFormat="1" applyFont="1" applyFill="1" applyAlignment="1">
      <alignment horizontal="left" vertical="center"/>
    </xf>
    <xf numFmtId="184" fontId="31" fillId="5" borderId="71" xfId="20" applyNumberFormat="1" applyFont="1" applyFill="1" applyBorder="1" applyAlignment="1">
      <alignment horizontal="left" vertical="center"/>
    </xf>
    <xf numFmtId="0" fontId="24" fillId="5" borderId="2" xfId="0" applyFont="1" applyFill="1" applyBorder="1" applyAlignment="1">
      <alignment horizontal="left" vertical="center"/>
    </xf>
    <xf numFmtId="0" fontId="42" fillId="0" borderId="0" xfId="0" applyFont="1" applyProtection="1">
      <alignment vertical="center"/>
      <protection locked="0"/>
    </xf>
    <xf numFmtId="0" fontId="42" fillId="0" borderId="0" xfId="0" applyFont="1" applyAlignment="1" applyProtection="1">
      <alignment horizontal="center" vertical="center"/>
      <protection locked="0"/>
    </xf>
    <xf numFmtId="0" fontId="42" fillId="0" borderId="0" xfId="0" applyFont="1" applyAlignment="1" applyProtection="1">
      <alignment vertical="top" wrapText="1"/>
      <protection locked="0"/>
    </xf>
    <xf numFmtId="0" fontId="42" fillId="0" borderId="0" xfId="0" applyFont="1" applyAlignment="1" applyProtection="1">
      <alignment vertical="top"/>
      <protection locked="0"/>
    </xf>
    <xf numFmtId="0" fontId="42" fillId="0" borderId="0" xfId="0" applyFont="1" applyAlignment="1" applyProtection="1">
      <alignment horizontal="center" vertical="top"/>
      <protection locked="0"/>
    </xf>
    <xf numFmtId="0" fontId="67" fillId="0" borderId="0" xfId="0" applyFont="1" applyAlignment="1" applyProtection="1">
      <alignment horizontal="left" vertical="top"/>
      <protection locked="0"/>
    </xf>
    <xf numFmtId="0" fontId="42" fillId="0" borderId="0" xfId="0" applyFont="1" applyAlignment="1" applyProtection="1">
      <alignment horizontal="left" vertical="center"/>
      <protection locked="0"/>
    </xf>
    <xf numFmtId="186" fontId="42" fillId="0" borderId="0" xfId="0" applyNumberFormat="1" applyFont="1" applyProtection="1">
      <alignment vertical="center"/>
      <protection locked="0"/>
    </xf>
    <xf numFmtId="0" fontId="42" fillId="0" borderId="0" xfId="0" applyFont="1">
      <alignment vertical="center"/>
    </xf>
    <xf numFmtId="0" fontId="42" fillId="0" borderId="0" xfId="0" applyFont="1" applyAlignment="1" applyProtection="1">
      <alignment vertical="center" wrapText="1"/>
      <protection locked="0"/>
    </xf>
    <xf numFmtId="0" fontId="42" fillId="0" borderId="0" xfId="0" applyFont="1" applyAlignment="1" applyProtection="1">
      <protection locked="0"/>
    </xf>
    <xf numFmtId="0" fontId="42" fillId="0" borderId="0" xfId="0" applyFont="1" applyAlignment="1" applyProtection="1">
      <alignment horizontal="left" wrapText="1"/>
      <protection locked="0"/>
    </xf>
    <xf numFmtId="0" fontId="42" fillId="0" borderId="0" xfId="0" applyFont="1" applyAlignment="1" applyProtection="1">
      <alignment horizontal="center" wrapText="1"/>
      <protection locked="0"/>
    </xf>
    <xf numFmtId="0" fontId="41" fillId="0" borderId="0" xfId="0" applyFont="1" applyAlignment="1" applyProtection="1">
      <alignment horizontal="right"/>
      <protection locked="0"/>
    </xf>
    <xf numFmtId="0" fontId="42" fillId="0" borderId="75" xfId="0" applyFont="1" applyBorder="1" applyProtection="1">
      <alignment vertical="center"/>
      <protection locked="0"/>
    </xf>
    <xf numFmtId="0" fontId="42" fillId="0" borderId="76" xfId="0" applyFont="1" applyBorder="1" applyAlignment="1" applyProtection="1">
      <alignment horizontal="center" vertical="center"/>
      <protection locked="0"/>
    </xf>
    <xf numFmtId="0" fontId="42" fillId="0" borderId="76" xfId="0" applyFont="1" applyBorder="1" applyProtection="1">
      <alignment vertical="center"/>
      <protection locked="0"/>
    </xf>
    <xf numFmtId="0" fontId="42" fillId="0" borderId="76" xfId="0" applyFont="1" applyBorder="1" applyAlignment="1" applyProtection="1">
      <alignment vertical="top" wrapText="1"/>
      <protection locked="0"/>
    </xf>
    <xf numFmtId="0" fontId="42" fillId="0" borderId="86" xfId="0" applyFont="1" applyBorder="1" applyAlignment="1" applyProtection="1">
      <alignment horizontal="left" vertical="center"/>
      <protection locked="0"/>
    </xf>
    <xf numFmtId="0" fontId="42" fillId="0" borderId="4" xfId="0" applyFont="1" applyBorder="1" applyProtection="1">
      <alignment vertical="center"/>
      <protection locked="0"/>
    </xf>
    <xf numFmtId="0" fontId="42" fillId="0" borderId="5" xfId="0" applyFont="1" applyBorder="1" applyAlignment="1" applyProtection="1">
      <alignment horizontal="center" vertical="center"/>
      <protection locked="0"/>
    </xf>
    <xf numFmtId="0" fontId="42" fillId="0" borderId="5" xfId="0" applyFont="1" applyBorder="1" applyProtection="1">
      <alignment vertical="center"/>
      <protection locked="0"/>
    </xf>
    <xf numFmtId="0" fontId="42" fillId="0" borderId="5" xfId="0" applyFont="1" applyBorder="1" applyAlignment="1" applyProtection="1">
      <alignment vertical="top" wrapText="1"/>
      <protection locked="0"/>
    </xf>
    <xf numFmtId="0" fontId="42" fillId="0" borderId="54" xfId="0" applyFont="1" applyBorder="1" applyAlignment="1" applyProtection="1">
      <alignment horizontal="left" vertical="center"/>
      <protection locked="0"/>
    </xf>
    <xf numFmtId="38" fontId="41" fillId="0" borderId="54" xfId="1" applyFont="1" applyFill="1" applyBorder="1" applyAlignment="1">
      <alignment horizontal="center" vertical="center" wrapText="1"/>
    </xf>
    <xf numFmtId="0" fontId="41" fillId="0" borderId="54" xfId="0" applyFont="1" applyBorder="1" applyAlignment="1">
      <alignment horizontal="center" vertical="center" wrapText="1"/>
    </xf>
    <xf numFmtId="0" fontId="42" fillId="0" borderId="56" xfId="0" applyFont="1" applyBorder="1" applyAlignment="1">
      <alignment horizontal="center" vertical="center" wrapText="1"/>
    </xf>
    <xf numFmtId="0" fontId="42" fillId="0" borderId="7" xfId="0" applyFont="1" applyBorder="1" applyProtection="1">
      <alignment vertical="center"/>
      <protection locked="0"/>
    </xf>
    <xf numFmtId="0" fontId="42" fillId="0" borderId="3" xfId="0" quotePrefix="1" applyFont="1" applyBorder="1" applyAlignment="1" applyProtection="1">
      <alignment horizontal="center" vertical="center"/>
      <protection locked="0"/>
    </xf>
    <xf numFmtId="0" fontId="42" fillId="0" borderId="71" xfId="0" applyFont="1" applyBorder="1" applyProtection="1">
      <alignment vertical="center"/>
      <protection locked="0"/>
    </xf>
    <xf numFmtId="0" fontId="42" fillId="0" borderId="71" xfId="0" applyFont="1" applyBorder="1" applyAlignment="1" applyProtection="1">
      <alignment vertical="top" wrapText="1"/>
      <protection locked="0"/>
    </xf>
    <xf numFmtId="0" fontId="42" fillId="0" borderId="71" xfId="0" applyFont="1" applyBorder="1" applyAlignment="1" applyProtection="1">
      <alignment horizontal="left" vertical="center"/>
      <protection locked="0"/>
    </xf>
    <xf numFmtId="186" fontId="42" fillId="3" borderId="1" xfId="1" applyNumberFormat="1" applyFont="1" applyFill="1" applyBorder="1" applyAlignment="1">
      <alignment horizontal="right" vertical="center"/>
    </xf>
    <xf numFmtId="186" fontId="42" fillId="3" borderId="23" xfId="1" applyNumberFormat="1" applyFont="1" applyFill="1" applyBorder="1" applyAlignment="1">
      <alignment horizontal="right" vertical="center"/>
    </xf>
    <xf numFmtId="0" fontId="42" fillId="0" borderId="15" xfId="0" applyFont="1" applyBorder="1" applyProtection="1">
      <alignment vertical="center"/>
      <protection locked="0"/>
    </xf>
    <xf numFmtId="0" fontId="42" fillId="0" borderId="26" xfId="0" quotePrefix="1" applyFont="1" applyBorder="1" applyAlignment="1" applyProtection="1">
      <alignment horizontal="center" vertical="center"/>
      <protection locked="0"/>
    </xf>
    <xf numFmtId="0" fontId="42" fillId="0" borderId="72" xfId="0" applyFont="1" applyBorder="1" applyProtection="1">
      <alignment vertical="center"/>
      <protection locked="0"/>
    </xf>
    <xf numFmtId="0" fontId="42" fillId="0" borderId="72" xfId="0" applyFont="1" applyBorder="1" applyAlignment="1" applyProtection="1">
      <alignment vertical="top" wrapText="1"/>
      <protection locked="0"/>
    </xf>
    <xf numFmtId="0" fontId="42" fillId="0" borderId="72" xfId="0" applyFont="1" applyBorder="1" applyAlignment="1" applyProtection="1">
      <alignment horizontal="left" vertical="center"/>
      <protection locked="0"/>
    </xf>
    <xf numFmtId="9" fontId="41" fillId="7" borderId="25" xfId="2" applyFont="1" applyFill="1" applyBorder="1" applyAlignment="1">
      <alignment horizontal="right" vertical="center" wrapText="1"/>
    </xf>
    <xf numFmtId="9" fontId="41" fillId="7" borderId="27" xfId="2" applyFont="1" applyFill="1" applyBorder="1" applyAlignment="1">
      <alignment horizontal="right" vertical="center" wrapText="1"/>
    </xf>
    <xf numFmtId="0" fontId="42" fillId="0" borderId="5" xfId="0" applyFont="1" applyBorder="1" applyAlignment="1" applyProtection="1">
      <alignment horizontal="left" vertical="center"/>
      <protection locked="0"/>
    </xf>
    <xf numFmtId="179" fontId="41" fillId="0" borderId="5" xfId="0" applyNumberFormat="1" applyFont="1" applyBorder="1" applyAlignment="1">
      <alignment horizontal="center" vertical="center" wrapText="1"/>
    </xf>
    <xf numFmtId="0" fontId="41" fillId="0" borderId="5" xfId="0" applyFont="1" applyBorder="1" applyAlignment="1">
      <alignment horizontal="center" vertical="center" wrapText="1"/>
    </xf>
    <xf numFmtId="0" fontId="41" fillId="0" borderId="6" xfId="0" applyFont="1" applyBorder="1" applyAlignment="1">
      <alignment horizontal="center" vertical="center" wrapText="1"/>
    </xf>
    <xf numFmtId="49" fontId="42" fillId="0" borderId="42" xfId="0" applyNumberFormat="1" applyFont="1" applyBorder="1" applyAlignment="1" applyProtection="1">
      <alignment horizontal="left" vertical="center"/>
      <protection locked="0"/>
    </xf>
    <xf numFmtId="0" fontId="42" fillId="0" borderId="10" xfId="0" quotePrefix="1" applyFont="1" applyBorder="1" applyAlignment="1" applyProtection="1">
      <alignment horizontal="center" vertical="center"/>
      <protection locked="0"/>
    </xf>
    <xf numFmtId="0" fontId="42" fillId="0" borderId="11" xfId="0" applyFont="1" applyBorder="1" applyProtection="1">
      <alignment vertical="center"/>
      <protection locked="0"/>
    </xf>
    <xf numFmtId="0" fontId="42" fillId="0" borderId="11" xfId="0" applyFont="1" applyBorder="1" applyAlignment="1" applyProtection="1">
      <alignment vertical="top" wrapText="1"/>
      <protection locked="0"/>
    </xf>
    <xf numFmtId="49" fontId="42" fillId="0" borderId="12" xfId="0" applyNumberFormat="1" applyFont="1" applyBorder="1" applyAlignment="1" applyProtection="1">
      <alignment horizontal="left" vertical="center"/>
      <protection locked="0"/>
    </xf>
    <xf numFmtId="186" fontId="42" fillId="7" borderId="1" xfId="1" applyNumberFormat="1" applyFont="1" applyFill="1" applyBorder="1" applyAlignment="1" applyProtection="1">
      <alignment horizontal="right" vertical="center"/>
    </xf>
    <xf numFmtId="186" fontId="42" fillId="7" borderId="23" xfId="1" applyNumberFormat="1" applyFont="1" applyFill="1" applyBorder="1" applyAlignment="1" applyProtection="1">
      <alignment horizontal="right" vertical="center"/>
    </xf>
    <xf numFmtId="0" fontId="42" fillId="0" borderId="32" xfId="0" quotePrefix="1" applyFont="1" applyBorder="1" applyAlignment="1" applyProtection="1">
      <alignment horizontal="center" vertical="center"/>
      <protection locked="0"/>
    </xf>
    <xf numFmtId="0" fontId="42" fillId="0" borderId="48" xfId="0" applyFont="1" applyBorder="1" applyProtection="1">
      <alignment vertical="center"/>
      <protection locked="0"/>
    </xf>
    <xf numFmtId="0" fontId="42" fillId="0" borderId="10" xfId="0" applyFont="1" applyBorder="1" applyProtection="1">
      <alignment vertical="center"/>
      <protection locked="0"/>
    </xf>
    <xf numFmtId="0" fontId="42" fillId="0" borderId="3" xfId="0" applyFont="1" applyBorder="1" applyAlignment="1" applyProtection="1">
      <alignment vertical="top" wrapText="1"/>
      <protection locked="0"/>
    </xf>
    <xf numFmtId="0" fontId="42" fillId="0" borderId="32" xfId="0" applyFont="1" applyBorder="1" applyAlignment="1" applyProtection="1">
      <alignment horizontal="center" vertical="center"/>
      <protection locked="0"/>
    </xf>
    <xf numFmtId="0" fontId="42" fillId="0" borderId="71" xfId="0" applyFont="1" applyBorder="1">
      <alignment vertical="center"/>
    </xf>
    <xf numFmtId="0" fontId="42" fillId="0" borderId="71" xfId="0" applyFont="1" applyBorder="1" applyAlignment="1" applyProtection="1">
      <alignment horizontal="left" vertical="top"/>
      <protection locked="0"/>
    </xf>
    <xf numFmtId="0" fontId="42" fillId="0" borderId="11" xfId="0" applyFont="1" applyBorder="1" applyAlignment="1" applyProtection="1">
      <alignment horizontal="left" vertical="top" wrapText="1"/>
      <protection locked="0"/>
    </xf>
    <xf numFmtId="0" fontId="42" fillId="0" borderId="32" xfId="0" applyFont="1" applyBorder="1" applyProtection="1">
      <alignment vertical="center"/>
      <protection locked="0"/>
    </xf>
    <xf numFmtId="0" fontId="42" fillId="0" borderId="8" xfId="0" applyFont="1" applyBorder="1" applyAlignment="1" applyProtection="1">
      <alignment vertical="top" wrapText="1"/>
      <protection locked="0"/>
    </xf>
    <xf numFmtId="0" fontId="42" fillId="0" borderId="71" xfId="0" applyFont="1" applyBorder="1" applyAlignment="1">
      <alignment vertical="top" wrapText="1"/>
    </xf>
    <xf numFmtId="49" fontId="42" fillId="0" borderId="14" xfId="0" applyNumberFormat="1" applyFont="1" applyBorder="1" applyAlignment="1" applyProtection="1">
      <alignment horizontal="left" vertical="center"/>
      <protection locked="0"/>
    </xf>
    <xf numFmtId="0" fontId="42" fillId="0" borderId="13" xfId="0" applyFont="1" applyBorder="1" applyAlignment="1" applyProtection="1">
      <alignment horizontal="center" vertical="center"/>
      <protection locked="0"/>
    </xf>
    <xf numFmtId="0" fontId="42" fillId="0" borderId="3" xfId="0" applyFont="1" applyBorder="1" applyProtection="1">
      <alignment vertical="center"/>
      <protection locked="0"/>
    </xf>
    <xf numFmtId="186" fontId="42" fillId="7" borderId="1" xfId="1" applyNumberFormat="1" applyFont="1" applyFill="1" applyBorder="1" applyAlignment="1" applyProtection="1">
      <alignment horizontal="right" vertical="center"/>
      <protection locked="0"/>
    </xf>
    <xf numFmtId="186" fontId="42" fillId="7" borderId="23" xfId="1" applyNumberFormat="1" applyFont="1" applyFill="1" applyBorder="1" applyAlignment="1" applyProtection="1">
      <alignment horizontal="right" vertical="center"/>
      <protection locked="0"/>
    </xf>
    <xf numFmtId="186" fontId="42" fillId="7" borderId="2" xfId="1" applyNumberFormat="1" applyFont="1" applyFill="1" applyBorder="1" applyAlignment="1" applyProtection="1">
      <alignment horizontal="right" vertical="center"/>
      <protection locked="0"/>
    </xf>
    <xf numFmtId="186" fontId="42" fillId="7" borderId="41" xfId="1" applyNumberFormat="1" applyFont="1" applyFill="1" applyBorder="1" applyAlignment="1" applyProtection="1">
      <alignment horizontal="right" vertical="center"/>
      <protection locked="0"/>
    </xf>
    <xf numFmtId="0" fontId="42" fillId="0" borderId="32" xfId="0" applyFont="1" applyBorder="1" applyAlignment="1" applyProtection="1">
      <alignment horizontal="left" vertical="top" wrapText="1"/>
      <protection locked="0"/>
    </xf>
    <xf numFmtId="0" fontId="42" fillId="0" borderId="32" xfId="0" applyFont="1" applyBorder="1">
      <alignment vertical="center"/>
    </xf>
    <xf numFmtId="0" fontId="42" fillId="0" borderId="71" xfId="0" applyFont="1" applyBorder="1" applyAlignment="1" applyProtection="1">
      <alignment horizontal="left" vertical="top" wrapText="1"/>
      <protection locked="0"/>
    </xf>
    <xf numFmtId="0" fontId="42" fillId="0" borderId="3" xfId="0" applyFont="1" applyBorder="1" applyAlignment="1" applyProtection="1">
      <alignment vertical="top"/>
      <protection locked="0"/>
    </xf>
    <xf numFmtId="0" fontId="42" fillId="0" borderId="32" xfId="0" applyFont="1" applyBorder="1" applyAlignment="1" applyProtection="1">
      <alignment vertical="top"/>
      <protection locked="0"/>
    </xf>
    <xf numFmtId="0" fontId="42" fillId="0" borderId="3" xfId="0" applyFont="1" applyBorder="1" applyAlignment="1" applyProtection="1">
      <alignment horizontal="left" vertical="top"/>
      <protection locked="0"/>
    </xf>
    <xf numFmtId="0" fontId="42" fillId="0" borderId="72" xfId="0" applyFont="1" applyBorder="1" applyAlignment="1" applyProtection="1">
      <alignment horizontal="left" vertical="top" wrapText="1"/>
      <protection locked="0"/>
    </xf>
    <xf numFmtId="49" fontId="42" fillId="0" borderId="44" xfId="0" applyNumberFormat="1" applyFont="1" applyBorder="1" applyAlignment="1" applyProtection="1">
      <alignment horizontal="left" vertical="center" wrapText="1"/>
      <protection locked="0"/>
    </xf>
    <xf numFmtId="0" fontId="42" fillId="0" borderId="75" xfId="0" quotePrefix="1" applyFont="1" applyBorder="1" applyAlignment="1" applyProtection="1">
      <alignment horizontal="center" vertical="center"/>
      <protection locked="0"/>
    </xf>
    <xf numFmtId="0" fontId="42" fillId="0" borderId="76" xfId="0" quotePrefix="1" applyFont="1" applyBorder="1" applyProtection="1">
      <alignment vertical="center"/>
      <protection locked="0"/>
    </xf>
    <xf numFmtId="0" fontId="42" fillId="0" borderId="86" xfId="0" quotePrefix="1" applyFont="1" applyBorder="1" applyProtection="1">
      <alignment vertical="center"/>
      <protection locked="0"/>
    </xf>
    <xf numFmtId="186" fontId="42" fillId="7" borderId="87" xfId="1" applyNumberFormat="1" applyFont="1" applyFill="1" applyBorder="1" applyAlignment="1" applyProtection="1">
      <alignment horizontal="right" vertical="center"/>
      <protection locked="0"/>
    </xf>
    <xf numFmtId="0" fontId="42" fillId="0" borderId="54" xfId="0" applyFont="1" applyBorder="1" applyAlignment="1" applyProtection="1">
      <alignment horizontal="center" vertical="center"/>
      <protection locked="0"/>
    </xf>
    <xf numFmtId="0" fontId="42" fillId="0" borderId="54" xfId="0" applyFont="1" applyBorder="1" applyProtection="1">
      <alignment vertical="center"/>
      <protection locked="0"/>
    </xf>
    <xf numFmtId="0" fontId="42" fillId="0" borderId="54" xfId="0" applyFont="1" applyBorder="1" applyAlignment="1" applyProtection="1">
      <alignment vertical="top" wrapText="1"/>
      <protection locked="0"/>
    </xf>
    <xf numFmtId="179" fontId="41" fillId="0" borderId="54" xfId="0" applyNumberFormat="1" applyFont="1" applyBorder="1" applyAlignment="1">
      <alignment vertical="center" wrapText="1"/>
    </xf>
    <xf numFmtId="179" fontId="41" fillId="0" borderId="56" xfId="0" applyNumberFormat="1" applyFont="1" applyBorder="1" applyAlignment="1">
      <alignment vertical="center" wrapText="1"/>
    </xf>
    <xf numFmtId="0" fontId="42" fillId="0" borderId="71" xfId="0" applyFont="1" applyBorder="1" applyAlignment="1">
      <alignment horizontal="right" vertical="top" wrapText="1"/>
    </xf>
    <xf numFmtId="0" fontId="42" fillId="3" borderId="11" xfId="0" applyFont="1" applyFill="1" applyBorder="1" applyAlignment="1">
      <alignment vertical="top" wrapText="1"/>
    </xf>
    <xf numFmtId="186" fontId="42" fillId="7" borderId="1" xfId="5" applyNumberFormat="1" applyFont="1" applyFill="1" applyBorder="1" applyAlignment="1">
      <alignment horizontal="right" vertical="center"/>
    </xf>
    <xf numFmtId="186" fontId="42" fillId="7" borderId="23" xfId="5" applyNumberFormat="1" applyFont="1" applyFill="1" applyBorder="1" applyAlignment="1">
      <alignment horizontal="right" vertical="center"/>
    </xf>
    <xf numFmtId="0" fontId="42" fillId="0" borderId="32" xfId="0" applyFont="1" applyBorder="1" applyAlignment="1" applyProtection="1">
      <alignment horizontal="left" vertical="top"/>
      <protection locked="0"/>
    </xf>
    <xf numFmtId="0" fontId="42" fillId="0" borderId="0" xfId="0" applyFont="1" applyAlignment="1" applyProtection="1">
      <alignment horizontal="left" vertical="top" wrapText="1"/>
      <protection locked="0"/>
    </xf>
    <xf numFmtId="0" fontId="42" fillId="0" borderId="179" xfId="0" quotePrefix="1" applyFont="1" applyBorder="1" applyAlignment="1" applyProtection="1">
      <alignment horizontal="center" vertical="center"/>
      <protection locked="0"/>
    </xf>
    <xf numFmtId="186" fontId="41" fillId="0" borderId="54" xfId="0" applyNumberFormat="1" applyFont="1" applyBorder="1">
      <alignment vertical="center"/>
    </xf>
    <xf numFmtId="186" fontId="41" fillId="0" borderId="56" xfId="0" applyNumberFormat="1" applyFont="1" applyBorder="1">
      <alignment vertical="center"/>
    </xf>
    <xf numFmtId="0" fontId="42" fillId="0" borderId="31" xfId="0" applyFont="1" applyBorder="1" applyProtection="1">
      <alignment vertical="center"/>
      <protection locked="0"/>
    </xf>
    <xf numFmtId="0" fontId="42" fillId="0" borderId="20" xfId="0" quotePrefix="1" applyFont="1" applyBorder="1" applyAlignment="1" applyProtection="1">
      <alignment horizontal="center" vertical="top"/>
      <protection locked="0"/>
    </xf>
    <xf numFmtId="0" fontId="42" fillId="0" borderId="13" xfId="0" quotePrefix="1" applyFont="1" applyBorder="1" applyAlignment="1" applyProtection="1">
      <alignment horizontal="center" vertical="top"/>
      <protection locked="0"/>
    </xf>
    <xf numFmtId="0" fontId="42" fillId="0" borderId="69" xfId="0" applyFont="1" applyBorder="1" applyProtection="1">
      <alignment vertical="center"/>
      <protection locked="0"/>
    </xf>
    <xf numFmtId="0" fontId="42" fillId="0" borderId="26" xfId="0" quotePrefix="1" applyFont="1" applyBorder="1" applyAlignment="1" applyProtection="1">
      <alignment horizontal="center" vertical="top"/>
      <protection locked="0"/>
    </xf>
    <xf numFmtId="0" fontId="42" fillId="0" borderId="5" xfId="0" quotePrefix="1" applyFont="1" applyBorder="1" applyAlignment="1" applyProtection="1">
      <alignment horizontal="center" vertical="top"/>
      <protection locked="0"/>
    </xf>
    <xf numFmtId="0" fontId="42" fillId="0" borderId="5" xfId="0" applyFont="1" applyBorder="1" applyAlignment="1" applyProtection="1">
      <alignment horizontal="left" vertical="top" wrapText="1"/>
      <protection locked="0"/>
    </xf>
    <xf numFmtId="186" fontId="42" fillId="0" borderId="5" xfId="5" applyNumberFormat="1" applyFont="1" applyBorder="1" applyAlignment="1">
      <alignment vertical="top"/>
    </xf>
    <xf numFmtId="186" fontId="42" fillId="0" borderId="6" xfId="5" applyNumberFormat="1" applyFont="1" applyBorder="1" applyAlignment="1">
      <alignment vertical="top"/>
    </xf>
    <xf numFmtId="49" fontId="42" fillId="0" borderId="3" xfId="0" quotePrefix="1" applyNumberFormat="1" applyFont="1" applyBorder="1" applyAlignment="1" applyProtection="1">
      <alignment horizontal="center" vertical="top"/>
      <protection locked="0"/>
    </xf>
    <xf numFmtId="0" fontId="42" fillId="0" borderId="71" xfId="0" applyFont="1" applyBorder="1" applyAlignment="1">
      <alignment horizontal="left" vertical="top"/>
    </xf>
    <xf numFmtId="186" fontId="42" fillId="7" borderId="1" xfId="1" applyNumberFormat="1" applyFont="1" applyFill="1" applyBorder="1" applyAlignment="1">
      <alignment horizontal="right" vertical="center"/>
    </xf>
    <xf numFmtId="186" fontId="42" fillId="7" borderId="23" xfId="1" applyNumberFormat="1" applyFont="1" applyFill="1" applyBorder="1" applyAlignment="1">
      <alignment horizontal="right" vertical="center"/>
    </xf>
    <xf numFmtId="186" fontId="42" fillId="7" borderId="1" xfId="1" applyNumberFormat="1" applyFont="1" applyFill="1" applyBorder="1" applyAlignment="1">
      <alignment vertical="top"/>
    </xf>
    <xf numFmtId="186" fontId="42" fillId="7" borderId="23" xfId="1" applyNumberFormat="1" applyFont="1" applyFill="1" applyBorder="1" applyAlignment="1">
      <alignment vertical="top"/>
    </xf>
    <xf numFmtId="49" fontId="42" fillId="0" borderId="26" xfId="0" quotePrefix="1" applyNumberFormat="1" applyFont="1" applyBorder="1" applyAlignment="1" applyProtection="1">
      <alignment horizontal="center" vertical="top"/>
      <protection locked="0"/>
    </xf>
    <xf numFmtId="0" fontId="42" fillId="0" borderId="72" xfId="0" applyFont="1" applyBorder="1" applyAlignment="1">
      <alignment horizontal="left" vertical="top"/>
    </xf>
    <xf numFmtId="186" fontId="42" fillId="7" borderId="25" xfId="1" applyNumberFormat="1" applyFont="1" applyFill="1" applyBorder="1" applyAlignment="1">
      <alignment vertical="top"/>
    </xf>
    <xf numFmtId="186" fontId="42" fillId="7" borderId="27" xfId="1" applyNumberFormat="1" applyFont="1" applyFill="1" applyBorder="1" applyAlignment="1">
      <alignment vertical="top"/>
    </xf>
    <xf numFmtId="0" fontId="42" fillId="0" borderId="0" xfId="0" quotePrefix="1" applyFont="1" applyAlignment="1" applyProtection="1">
      <alignment horizontal="right" vertical="center"/>
      <protection locked="0"/>
    </xf>
    <xf numFmtId="38" fontId="42" fillId="0" borderId="0" xfId="1" applyFont="1" applyFill="1" applyBorder="1" applyAlignment="1">
      <alignment vertical="top" wrapText="1"/>
    </xf>
    <xf numFmtId="0" fontId="49" fillId="0" borderId="0" xfId="0" applyFont="1" applyProtection="1">
      <alignment vertical="center"/>
      <protection locked="0"/>
    </xf>
    <xf numFmtId="0" fontId="42" fillId="0" borderId="0" xfId="0" applyFont="1" applyAlignment="1">
      <alignment horizontal="center" vertical="center"/>
    </xf>
    <xf numFmtId="0" fontId="42" fillId="0" borderId="0" xfId="0" applyFont="1" applyAlignment="1">
      <alignment vertical="top" wrapText="1"/>
    </xf>
    <xf numFmtId="0" fontId="42" fillId="0" borderId="0" xfId="0" applyFont="1" applyAlignment="1">
      <alignment horizontal="left" vertical="center"/>
    </xf>
    <xf numFmtId="0" fontId="42" fillId="0" borderId="1" xfId="0" applyFont="1" applyBorder="1" applyProtection="1">
      <alignment vertical="center"/>
      <protection locked="0"/>
    </xf>
    <xf numFmtId="0" fontId="68" fillId="0" borderId="0" xfId="0" applyFont="1" applyAlignment="1">
      <alignment horizontal="left" vertical="center"/>
    </xf>
    <xf numFmtId="0" fontId="0" fillId="0" borderId="195" xfId="0" applyBorder="1" applyAlignment="1">
      <alignment horizontal="center" vertical="center" wrapText="1"/>
    </xf>
    <xf numFmtId="0" fontId="0" fillId="0" borderId="86" xfId="0" applyBorder="1" applyAlignment="1">
      <alignment horizontal="center" vertical="center" wrapText="1"/>
    </xf>
    <xf numFmtId="0" fontId="0" fillId="0" borderId="166" xfId="0" applyBorder="1" applyAlignment="1">
      <alignment horizontal="center" vertical="center" wrapText="1"/>
    </xf>
    <xf numFmtId="49" fontId="33" fillId="4" borderId="174" xfId="0" applyNumberFormat="1" applyFont="1" applyFill="1" applyBorder="1" applyAlignment="1">
      <alignment horizontal="center" vertical="center" wrapText="1"/>
    </xf>
    <xf numFmtId="49" fontId="33" fillId="4" borderId="178" xfId="0" applyNumberFormat="1" applyFont="1" applyFill="1" applyBorder="1" applyAlignment="1">
      <alignment horizontal="center" vertical="center" wrapText="1"/>
    </xf>
    <xf numFmtId="184" fontId="69" fillId="5" borderId="0" xfId="20" applyNumberFormat="1" applyFont="1" applyFill="1" applyAlignment="1">
      <alignment vertical="center"/>
    </xf>
    <xf numFmtId="0" fontId="42" fillId="0" borderId="0" xfId="48" applyFont="1">
      <alignment vertical="center"/>
    </xf>
    <xf numFmtId="0" fontId="56" fillId="0" borderId="0" xfId="48" applyFont="1" applyAlignment="1">
      <alignment horizontal="left" vertical="center"/>
    </xf>
    <xf numFmtId="0" fontId="35" fillId="0" borderId="0" xfId="48" applyFont="1" applyAlignment="1">
      <alignment horizontal="left" vertical="center"/>
    </xf>
    <xf numFmtId="0" fontId="11" fillId="0" borderId="0" xfId="48">
      <alignment vertical="center"/>
    </xf>
    <xf numFmtId="0" fontId="26" fillId="0" borderId="0" xfId="48" applyFont="1">
      <alignment vertical="center"/>
    </xf>
    <xf numFmtId="0" fontId="59" fillId="0" borderId="1" xfId="48" applyFont="1" applyBorder="1" applyAlignment="1">
      <alignment horizontal="center" vertical="center"/>
    </xf>
    <xf numFmtId="0" fontId="42" fillId="3" borderId="1" xfId="48" applyFont="1" applyFill="1" applyBorder="1" applyAlignment="1">
      <alignment horizontal="right" vertical="center"/>
    </xf>
    <xf numFmtId="0" fontId="42" fillId="3" borderId="1" xfId="48" applyFont="1" applyFill="1" applyBorder="1">
      <alignment vertical="center"/>
    </xf>
    <xf numFmtId="0" fontId="70" fillId="0" borderId="1" xfId="48" applyFont="1" applyBorder="1" applyAlignment="1">
      <alignment horizontal="center" vertical="center"/>
    </xf>
    <xf numFmtId="0" fontId="24" fillId="3" borderId="1" xfId="5" applyFont="1" applyFill="1" applyBorder="1" applyAlignment="1">
      <alignment horizontal="right" vertical="center" wrapText="1"/>
    </xf>
    <xf numFmtId="184" fontId="31" fillId="5" borderId="36" xfId="20" applyNumberFormat="1" applyFont="1" applyFill="1" applyBorder="1" applyAlignment="1">
      <alignment vertical="center"/>
    </xf>
    <xf numFmtId="0" fontId="0" fillId="5" borderId="32" xfId="0" applyFill="1" applyBorder="1" applyAlignment="1">
      <alignment horizontal="center" vertical="center" wrapText="1"/>
    </xf>
    <xf numFmtId="0" fontId="0" fillId="5" borderId="13" xfId="0" applyFill="1" applyBorder="1" applyAlignment="1">
      <alignment horizontal="center" vertical="center" wrapText="1"/>
    </xf>
    <xf numFmtId="49" fontId="0" fillId="4" borderId="25" xfId="4" applyNumberFormat="1" applyFont="1" applyFill="1" applyBorder="1" applyAlignment="1">
      <alignment horizontal="center" vertical="center" wrapText="1"/>
    </xf>
    <xf numFmtId="176" fontId="26" fillId="6" borderId="21" xfId="6" applyNumberFormat="1" applyFont="1" applyFill="1" applyBorder="1" applyAlignment="1">
      <alignment horizontal="right" vertical="center"/>
    </xf>
    <xf numFmtId="0" fontId="34" fillId="0" borderId="0" xfId="0" applyFont="1" applyAlignment="1">
      <alignment vertical="center" wrapText="1"/>
    </xf>
    <xf numFmtId="0" fontId="0" fillId="0" borderId="13" xfId="0" applyBorder="1" applyAlignment="1">
      <alignment horizontal="center" vertical="center" wrapText="1"/>
    </xf>
    <xf numFmtId="49" fontId="26" fillId="0" borderId="0" xfId="3" applyNumberFormat="1" applyFont="1">
      <alignment vertical="center"/>
    </xf>
    <xf numFmtId="49" fontId="24" fillId="0" borderId="0" xfId="0" applyNumberFormat="1" applyFont="1">
      <alignment vertical="center"/>
    </xf>
    <xf numFmtId="49" fontId="24" fillId="0" borderId="0" xfId="0" applyNumberFormat="1" applyFont="1" applyAlignment="1">
      <alignment horizontal="center" vertical="center"/>
    </xf>
    <xf numFmtId="0" fontId="0" fillId="0" borderId="1" xfId="0" applyBorder="1">
      <alignment vertical="center"/>
    </xf>
    <xf numFmtId="184" fontId="24" fillId="0" borderId="1" xfId="20" applyNumberFormat="1" applyFont="1" applyBorder="1" applyAlignment="1">
      <alignment vertical="center"/>
    </xf>
    <xf numFmtId="184" fontId="24" fillId="0" borderId="48" xfId="20" applyNumberFormat="1" applyFont="1" applyBorder="1" applyAlignment="1">
      <alignment vertical="center" wrapText="1"/>
    </xf>
    <xf numFmtId="0" fontId="0" fillId="0" borderId="25" xfId="0" applyBorder="1">
      <alignment vertical="center"/>
    </xf>
    <xf numFmtId="184" fontId="0" fillId="0" borderId="25" xfId="20" applyNumberFormat="1" applyFont="1" applyBorder="1" applyAlignment="1">
      <alignment vertical="center"/>
    </xf>
    <xf numFmtId="184" fontId="24" fillId="0" borderId="25" xfId="20" applyNumberFormat="1" applyFont="1" applyBorder="1" applyAlignment="1">
      <alignment vertical="center"/>
    </xf>
    <xf numFmtId="184" fontId="24" fillId="0" borderId="13" xfId="20" applyNumberFormat="1" applyFont="1" applyBorder="1" applyAlignment="1">
      <alignment vertical="center"/>
    </xf>
    <xf numFmtId="184" fontId="24" fillId="0" borderId="8" xfId="20" applyNumberFormat="1" applyFont="1" applyBorder="1" applyAlignment="1">
      <alignment vertical="center"/>
    </xf>
    <xf numFmtId="184" fontId="24" fillId="0" borderId="0" xfId="20" applyNumberFormat="1" applyFont="1" applyAlignment="1">
      <alignment vertical="center"/>
    </xf>
    <xf numFmtId="0" fontId="24" fillId="0" borderId="37" xfId="0" applyFont="1" applyBorder="1">
      <alignment vertical="center"/>
    </xf>
    <xf numFmtId="0" fontId="24" fillId="0" borderId="71" xfId="0" applyFont="1" applyBorder="1" applyAlignment="1">
      <alignment horizontal="center" vertical="center" wrapText="1"/>
    </xf>
    <xf numFmtId="184" fontId="24" fillId="0" borderId="1" xfId="20" applyNumberFormat="1" applyFont="1" applyBorder="1" applyAlignment="1">
      <alignment vertical="center" wrapText="1"/>
    </xf>
    <xf numFmtId="184" fontId="0" fillId="0" borderId="1" xfId="20" applyNumberFormat="1" applyFont="1" applyBorder="1" applyAlignment="1">
      <alignment vertical="center"/>
    </xf>
    <xf numFmtId="0" fontId="26" fillId="0" borderId="10" xfId="26" applyFont="1" applyBorder="1" applyAlignment="1">
      <alignment horizontal="left" vertical="center"/>
    </xf>
    <xf numFmtId="49" fontId="33" fillId="0" borderId="23" xfId="0" applyNumberFormat="1" applyFont="1" applyBorder="1" applyAlignment="1">
      <alignment horizontal="center" vertical="center" wrapText="1"/>
    </xf>
    <xf numFmtId="0" fontId="0" fillId="0" borderId="36" xfId="0" quotePrefix="1" applyBorder="1" applyAlignment="1">
      <alignment horizontal="center" vertical="center" wrapText="1" shrinkToFit="1"/>
    </xf>
    <xf numFmtId="0" fontId="33" fillId="5" borderId="1" xfId="48" applyFont="1" applyFill="1" applyBorder="1" applyAlignment="1">
      <alignment vertical="center" wrapText="1"/>
    </xf>
    <xf numFmtId="0" fontId="33" fillId="5" borderId="1" xfId="48" applyFont="1" applyFill="1" applyBorder="1">
      <alignment vertical="center"/>
    </xf>
    <xf numFmtId="0" fontId="0" fillId="10" borderId="3" xfId="0" applyFill="1" applyBorder="1">
      <alignment vertical="center"/>
    </xf>
    <xf numFmtId="0" fontId="0" fillId="10" borderId="26" xfId="0" applyFill="1" applyBorder="1">
      <alignment vertical="center"/>
    </xf>
    <xf numFmtId="0" fontId="0" fillId="0" borderId="96" xfId="0" quotePrefix="1" applyBorder="1" applyAlignment="1">
      <alignment vertical="center" shrinkToFit="1"/>
    </xf>
    <xf numFmtId="40" fontId="26" fillId="6" borderId="36" xfId="6" applyNumberFormat="1" applyFont="1" applyFill="1" applyBorder="1" applyAlignment="1">
      <alignment vertical="center" wrapText="1"/>
    </xf>
    <xf numFmtId="40" fontId="26" fillId="6" borderId="37" xfId="6" applyNumberFormat="1" applyFont="1" applyFill="1" applyBorder="1" applyAlignment="1">
      <alignment vertical="center" wrapText="1"/>
    </xf>
    <xf numFmtId="0" fontId="26" fillId="6" borderId="92" xfId="6" applyNumberFormat="1" applyFont="1" applyFill="1" applyBorder="1" applyAlignment="1">
      <alignment horizontal="right" vertical="center"/>
    </xf>
    <xf numFmtId="176" fontId="26" fillId="6" borderId="103" xfId="6" applyNumberFormat="1" applyFont="1" applyFill="1" applyBorder="1" applyAlignment="1">
      <alignment horizontal="right" vertical="center"/>
    </xf>
    <xf numFmtId="176" fontId="26" fillId="6" borderId="210" xfId="6" applyNumberFormat="1" applyFont="1" applyFill="1" applyBorder="1" applyAlignment="1">
      <alignment horizontal="right" vertical="center"/>
    </xf>
    <xf numFmtId="40" fontId="26" fillId="6" borderId="70" xfId="6" applyNumberFormat="1" applyFont="1" applyFill="1" applyBorder="1" applyAlignment="1">
      <alignment vertical="center" wrapText="1"/>
    </xf>
    <xf numFmtId="176" fontId="26" fillId="6" borderId="102" xfId="6" applyNumberFormat="1" applyFont="1" applyFill="1" applyBorder="1" applyAlignment="1">
      <alignment horizontal="right" vertical="center"/>
    </xf>
    <xf numFmtId="0" fontId="33" fillId="0" borderId="5" xfId="0" applyFont="1" applyBorder="1" applyAlignment="1">
      <alignment horizontal="center" vertical="center" wrapText="1"/>
    </xf>
    <xf numFmtId="186" fontId="42" fillId="3" borderId="3" xfId="1" applyNumberFormat="1" applyFont="1" applyFill="1" applyBorder="1" applyAlignment="1">
      <alignment horizontal="right" vertical="center"/>
    </xf>
    <xf numFmtId="179" fontId="24" fillId="3" borderId="186" xfId="1" applyNumberFormat="1" applyFont="1" applyFill="1" applyBorder="1" applyAlignment="1">
      <alignment horizontal="right" vertical="center"/>
    </xf>
    <xf numFmtId="179" fontId="24" fillId="3" borderId="20" xfId="1" applyNumberFormat="1" applyFont="1" applyFill="1" applyBorder="1" applyAlignment="1">
      <alignment horizontal="right" vertical="center"/>
    </xf>
    <xf numFmtId="179" fontId="24" fillId="3" borderId="26" xfId="1" applyNumberFormat="1" applyFont="1" applyFill="1" applyBorder="1" applyAlignment="1">
      <alignment horizontal="right" vertical="center"/>
    </xf>
    <xf numFmtId="179" fontId="0" fillId="3" borderId="20" xfId="1" applyNumberFormat="1" applyFont="1" applyFill="1" applyBorder="1" applyAlignment="1">
      <alignment horizontal="right" vertical="center"/>
    </xf>
    <xf numFmtId="179" fontId="0" fillId="3" borderId="26" xfId="1" applyNumberFormat="1" applyFont="1" applyFill="1" applyBorder="1" applyAlignment="1">
      <alignment horizontal="right" vertical="center"/>
    </xf>
    <xf numFmtId="0" fontId="0" fillId="0" borderId="76" xfId="0" applyBorder="1" applyAlignment="1">
      <alignment horizontal="center" vertical="center" wrapText="1"/>
    </xf>
    <xf numFmtId="49" fontId="0" fillId="5" borderId="211" xfId="0" applyNumberFormat="1" applyFill="1" applyBorder="1" applyAlignment="1">
      <alignment horizontal="right" vertical="center"/>
    </xf>
    <xf numFmtId="38" fontId="0" fillId="3" borderId="118" xfId="1" applyFont="1" applyFill="1" applyBorder="1" applyAlignment="1">
      <alignment horizontal="right" vertical="center"/>
    </xf>
    <xf numFmtId="0" fontId="0" fillId="3" borderId="118" xfId="0" applyFill="1" applyBorder="1" applyAlignment="1">
      <alignment horizontal="right" vertical="center"/>
    </xf>
    <xf numFmtId="0" fontId="0" fillId="5" borderId="212" xfId="0" applyFill="1" applyBorder="1" applyAlignment="1">
      <alignment horizontal="right" vertical="center"/>
    </xf>
    <xf numFmtId="0" fontId="0" fillId="5" borderId="0" xfId="0" applyFill="1">
      <alignment vertical="center"/>
    </xf>
    <xf numFmtId="0" fontId="0" fillId="5" borderId="0" xfId="0" applyFill="1" applyAlignment="1">
      <alignment horizontal="left" vertical="center"/>
    </xf>
    <xf numFmtId="0" fontId="54" fillId="0" borderId="0" xfId="0" applyFont="1" applyProtection="1">
      <alignment vertical="center"/>
      <protection locked="0"/>
    </xf>
    <xf numFmtId="0" fontId="35" fillId="0" borderId="0" xfId="0" applyFont="1" applyAlignment="1" applyProtection="1">
      <alignment vertical="top"/>
      <protection locked="0"/>
    </xf>
    <xf numFmtId="0" fontId="33" fillId="0" borderId="0" xfId="0" applyFont="1" applyAlignment="1" applyProtection="1">
      <alignment horizontal="left" vertical="top"/>
      <protection locked="0"/>
    </xf>
    <xf numFmtId="0" fontId="33" fillId="0" borderId="0" xfId="0" applyFont="1" applyAlignment="1" applyProtection="1">
      <alignment horizontal="left" vertical="center"/>
      <protection locked="0"/>
    </xf>
    <xf numFmtId="0" fontId="33" fillId="0" borderId="0" xfId="0" applyFont="1" applyAlignment="1" applyProtection="1">
      <alignment horizontal="left"/>
      <protection locked="0"/>
    </xf>
    <xf numFmtId="0" fontId="33" fillId="0" borderId="0" xfId="0" applyFont="1" applyAlignment="1" applyProtection="1">
      <protection locked="0"/>
    </xf>
    <xf numFmtId="0" fontId="33" fillId="0" borderId="1" xfId="48" applyFont="1" applyBorder="1" applyAlignment="1">
      <alignment vertical="center" wrapText="1"/>
    </xf>
    <xf numFmtId="0" fontId="42" fillId="5" borderId="3" xfId="0" applyFont="1" applyFill="1" applyBorder="1" applyAlignment="1" applyProtection="1">
      <alignment vertical="top" wrapText="1"/>
      <protection locked="0"/>
    </xf>
    <xf numFmtId="0" fontId="42" fillId="5" borderId="71" xfId="0" applyFont="1" applyFill="1" applyBorder="1" applyAlignment="1" applyProtection="1">
      <alignment vertical="top" wrapText="1"/>
      <protection locked="0"/>
    </xf>
    <xf numFmtId="0" fontId="42" fillId="0" borderId="15" xfId="0" applyFont="1" applyBorder="1" applyAlignment="1" applyProtection="1">
      <alignment horizontal="center" vertical="center" textRotation="255"/>
      <protection locked="0"/>
    </xf>
    <xf numFmtId="0" fontId="33" fillId="0" borderId="180" xfId="0" applyFont="1" applyBorder="1" applyAlignment="1">
      <alignment horizontal="left" vertical="center"/>
    </xf>
    <xf numFmtId="0" fontId="53" fillId="0" borderId="12" xfId="5" applyFont="1" applyBorder="1">
      <alignment vertical="center"/>
    </xf>
    <xf numFmtId="0" fontId="53" fillId="0" borderId="14" xfId="5" applyFont="1" applyBorder="1">
      <alignment vertical="center"/>
    </xf>
    <xf numFmtId="0" fontId="33" fillId="0" borderId="79" xfId="0" applyFont="1" applyBorder="1" applyAlignment="1">
      <alignment horizontal="center" vertical="center" wrapText="1" shrinkToFit="1"/>
    </xf>
    <xf numFmtId="0" fontId="33" fillId="0" borderId="87" xfId="0" applyFont="1" applyBorder="1" applyAlignment="1">
      <alignment horizontal="center" vertical="center" wrapText="1" shrinkToFit="1"/>
    </xf>
    <xf numFmtId="0" fontId="0" fillId="0" borderId="214" xfId="0" applyBorder="1" applyAlignment="1">
      <alignment horizontal="left" vertical="center" shrinkToFit="1"/>
    </xf>
    <xf numFmtId="38" fontId="26" fillId="6" borderId="217" xfId="6" applyFont="1" applyFill="1" applyBorder="1" applyAlignment="1">
      <alignment horizontal="right" vertical="center"/>
    </xf>
    <xf numFmtId="40" fontId="26" fillId="6" borderId="217" xfId="6" applyNumberFormat="1" applyFont="1" applyFill="1" applyBorder="1" applyAlignment="1">
      <alignment horizontal="right" vertical="center"/>
    </xf>
    <xf numFmtId="176" fontId="26" fillId="6" borderId="218" xfId="6" applyNumberFormat="1" applyFont="1" applyFill="1" applyBorder="1" applyAlignment="1">
      <alignment horizontal="right" vertical="center"/>
    </xf>
    <xf numFmtId="176" fontId="26" fillId="6" borderId="194" xfId="6" applyNumberFormat="1" applyFont="1" applyFill="1" applyBorder="1" applyAlignment="1">
      <alignment horizontal="right" vertical="center"/>
    </xf>
    <xf numFmtId="0" fontId="0" fillId="0" borderId="18" xfId="0" applyBorder="1" applyAlignment="1">
      <alignment horizontal="left" vertical="center" shrinkToFit="1"/>
    </xf>
    <xf numFmtId="179" fontId="24" fillId="3" borderId="32" xfId="1" applyNumberFormat="1" applyFont="1" applyFill="1" applyBorder="1" applyAlignment="1">
      <alignment horizontal="right" vertical="center"/>
    </xf>
    <xf numFmtId="179" fontId="24" fillId="3" borderId="194" xfId="1" applyNumberFormat="1" applyFont="1" applyFill="1" applyBorder="1" applyAlignment="1">
      <alignment horizontal="right" vertical="center"/>
    </xf>
    <xf numFmtId="0" fontId="34" fillId="0" borderId="14" xfId="0" applyFont="1" applyBorder="1" applyAlignment="1">
      <alignment horizontal="center" vertical="center" wrapText="1"/>
    </xf>
    <xf numFmtId="0" fontId="0" fillId="0" borderId="14" xfId="0" applyBorder="1" applyAlignment="1">
      <alignment horizontal="center" vertical="center"/>
    </xf>
    <xf numFmtId="0" fontId="24" fillId="0" borderId="11" xfId="0" applyFont="1" applyBorder="1">
      <alignment vertical="center"/>
    </xf>
    <xf numFmtId="0" fontId="0" fillId="0" borderId="12" xfId="0" applyBorder="1">
      <alignment vertical="center"/>
    </xf>
    <xf numFmtId="0" fontId="0" fillId="0" borderId="33" xfId="0" applyBorder="1">
      <alignment vertical="center"/>
    </xf>
    <xf numFmtId="0" fontId="24" fillId="0" borderId="8" xfId="0" applyFont="1" applyBorder="1">
      <alignment vertical="center"/>
    </xf>
    <xf numFmtId="0" fontId="0" fillId="0" borderId="14" xfId="0" applyBorder="1">
      <alignment vertical="center"/>
    </xf>
    <xf numFmtId="0" fontId="40" fillId="12" borderId="1" xfId="0" applyFont="1" applyFill="1" applyBorder="1" applyAlignment="1" applyProtection="1">
      <alignment vertical="center" wrapText="1"/>
      <protection locked="0"/>
    </xf>
    <xf numFmtId="0" fontId="40" fillId="5" borderId="22" xfId="0" applyFont="1" applyFill="1" applyBorder="1" applyAlignment="1" applyProtection="1">
      <alignment horizontal="center" vertical="center" wrapText="1"/>
      <protection locked="0"/>
    </xf>
    <xf numFmtId="0" fontId="40" fillId="12" borderId="23" xfId="0" applyFont="1" applyFill="1" applyBorder="1" applyAlignment="1" applyProtection="1">
      <alignment vertical="center" wrapText="1"/>
      <protection locked="0"/>
    </xf>
    <xf numFmtId="0" fontId="40" fillId="3" borderId="22" xfId="0" applyFont="1" applyFill="1" applyBorder="1" applyAlignment="1" applyProtection="1">
      <alignment horizontal="center" vertical="center" wrapText="1"/>
      <protection locked="0"/>
    </xf>
    <xf numFmtId="0" fontId="40" fillId="3" borderId="24" xfId="0" applyFont="1" applyFill="1" applyBorder="1" applyAlignment="1" applyProtection="1">
      <alignment horizontal="center" vertical="center" wrapText="1"/>
      <protection locked="0"/>
    </xf>
    <xf numFmtId="0" fontId="40" fillId="12" borderId="25" xfId="0" applyFont="1" applyFill="1" applyBorder="1" applyAlignment="1" applyProtection="1">
      <alignment vertical="center" wrapText="1"/>
      <protection locked="0"/>
    </xf>
    <xf numFmtId="0" fontId="40" fillId="12" borderId="27" xfId="0" applyFont="1" applyFill="1" applyBorder="1" applyAlignment="1" applyProtection="1">
      <alignment vertical="center" wrapText="1"/>
      <protection locked="0"/>
    </xf>
    <xf numFmtId="0" fontId="40" fillId="5" borderId="38" xfId="0" applyFont="1" applyFill="1" applyBorder="1" applyAlignment="1" applyProtection="1">
      <alignment horizontal="center" vertical="center" wrapText="1"/>
      <protection locked="0"/>
    </xf>
    <xf numFmtId="0" fontId="40" fillId="12" borderId="2" xfId="0" applyFont="1" applyFill="1" applyBorder="1" applyAlignment="1" applyProtection="1">
      <alignment vertical="center" wrapText="1"/>
      <protection locked="0"/>
    </xf>
    <xf numFmtId="0" fontId="40" fillId="12" borderId="41" xfId="0" applyFont="1" applyFill="1" applyBorder="1" applyAlignment="1" applyProtection="1">
      <alignment vertical="center" wrapText="1"/>
      <protection locked="0"/>
    </xf>
    <xf numFmtId="49" fontId="33" fillId="4" borderId="74" xfId="0" applyNumberFormat="1" applyFont="1" applyFill="1" applyBorder="1" applyAlignment="1">
      <alignment horizontal="center" vertical="center" wrapText="1"/>
    </xf>
    <xf numFmtId="49" fontId="33" fillId="4" borderId="113" xfId="0" applyNumberFormat="1" applyFont="1" applyFill="1" applyBorder="1" applyAlignment="1">
      <alignment horizontal="center" vertical="center" wrapText="1"/>
    </xf>
    <xf numFmtId="184" fontId="24" fillId="0" borderId="48" xfId="20" applyNumberFormat="1" applyFont="1" applyBorder="1" applyAlignment="1">
      <alignment vertical="center"/>
    </xf>
    <xf numFmtId="184" fontId="24" fillId="5" borderId="50" xfId="20" applyNumberFormat="1" applyFont="1" applyFill="1" applyBorder="1" applyAlignment="1">
      <alignment horizontal="left" vertical="top"/>
    </xf>
    <xf numFmtId="184" fontId="24" fillId="5" borderId="148" xfId="20" applyNumberFormat="1" applyFont="1" applyFill="1" applyBorder="1" applyAlignment="1">
      <alignment vertical="center"/>
    </xf>
    <xf numFmtId="184" fontId="31" fillId="5" borderId="36" xfId="20" applyNumberFormat="1" applyFont="1" applyFill="1" applyBorder="1" applyAlignment="1">
      <alignment horizontal="center" vertical="center"/>
    </xf>
    <xf numFmtId="184" fontId="24" fillId="5" borderId="9" xfId="20" applyNumberFormat="1" applyFont="1" applyFill="1" applyBorder="1" applyAlignment="1">
      <alignment horizontal="left" vertical="top"/>
    </xf>
    <xf numFmtId="184" fontId="66" fillId="5" borderId="0" xfId="20" applyNumberFormat="1" applyFont="1" applyFill="1" applyAlignment="1">
      <alignment horizontal="center" vertical="center"/>
    </xf>
    <xf numFmtId="184" fontId="31" fillId="5" borderId="70" xfId="20" applyNumberFormat="1" applyFont="1" applyFill="1" applyBorder="1" applyAlignment="1">
      <alignment vertical="center"/>
    </xf>
    <xf numFmtId="184" fontId="0" fillId="0" borderId="1" xfId="20" quotePrefix="1" applyNumberFormat="1" applyFont="1" applyBorder="1" applyAlignment="1">
      <alignment vertical="center"/>
    </xf>
    <xf numFmtId="184" fontId="24" fillId="0" borderId="1" xfId="20" quotePrefix="1" applyNumberFormat="1" applyFont="1" applyBorder="1" applyAlignment="1">
      <alignment vertical="center"/>
    </xf>
    <xf numFmtId="0" fontId="0" fillId="0" borderId="48" xfId="0" applyBorder="1">
      <alignment vertical="center"/>
    </xf>
    <xf numFmtId="0" fontId="0" fillId="5" borderId="7" xfId="0" applyFill="1" applyBorder="1">
      <alignment vertical="center"/>
    </xf>
    <xf numFmtId="0" fontId="24" fillId="13" borderId="47" xfId="0" applyFont="1" applyFill="1" applyBorder="1" applyAlignment="1">
      <alignment horizontal="left" vertical="center"/>
    </xf>
    <xf numFmtId="0" fontId="24" fillId="0" borderId="1" xfId="0" applyFont="1" applyBorder="1" applyAlignment="1">
      <alignment horizontal="left" vertical="center"/>
    </xf>
    <xf numFmtId="177" fontId="24" fillId="0" borderId="1" xfId="0" applyNumberFormat="1" applyFont="1" applyBorder="1">
      <alignment vertical="center"/>
    </xf>
    <xf numFmtId="177" fontId="24" fillId="0" borderId="23" xfId="0" applyNumberFormat="1" applyFont="1" applyBorder="1" applyAlignment="1">
      <alignment horizontal="right" vertical="center"/>
    </xf>
    <xf numFmtId="0" fontId="24" fillId="13" borderId="38" xfId="0" applyFont="1" applyFill="1" applyBorder="1" applyAlignment="1">
      <alignment horizontal="left" vertical="center"/>
    </xf>
    <xf numFmtId="0" fontId="24" fillId="0" borderId="69" xfId="0" applyFont="1" applyBorder="1" applyAlignment="1">
      <alignment horizontal="left" vertical="center"/>
    </xf>
    <xf numFmtId="0" fontId="24" fillId="0" borderId="25" xfId="0" applyFont="1" applyBorder="1" applyAlignment="1">
      <alignment horizontal="left" vertical="center"/>
    </xf>
    <xf numFmtId="177" fontId="24" fillId="0" borderId="25" xfId="0" applyNumberFormat="1" applyFont="1" applyBorder="1">
      <alignment vertical="center"/>
    </xf>
    <xf numFmtId="177" fontId="24" fillId="0" borderId="3" xfId="0" applyNumberFormat="1" applyFont="1" applyBorder="1" applyAlignment="1">
      <alignment horizontal="right" vertical="center"/>
    </xf>
    <xf numFmtId="0" fontId="35" fillId="0" borderId="0" xfId="0" applyFont="1" applyProtection="1">
      <alignment vertical="center"/>
      <protection locked="0"/>
    </xf>
    <xf numFmtId="0" fontId="73" fillId="3" borderId="1" xfId="5" applyFont="1" applyFill="1" applyBorder="1" applyAlignment="1">
      <alignment horizontal="right" vertical="center" wrapText="1"/>
    </xf>
    <xf numFmtId="0" fontId="73" fillId="3" borderId="1" xfId="5" applyFont="1" applyFill="1" applyBorder="1" applyAlignment="1">
      <alignment horizontal="left" vertical="center" wrapText="1"/>
    </xf>
    <xf numFmtId="179" fontId="24" fillId="3" borderId="221" xfId="1" applyNumberFormat="1" applyFont="1" applyFill="1" applyBorder="1" applyAlignment="1">
      <alignment horizontal="right" vertical="center"/>
    </xf>
    <xf numFmtId="179" fontId="24" fillId="3" borderId="84" xfId="1" applyNumberFormat="1" applyFont="1" applyFill="1" applyBorder="1" applyAlignment="1">
      <alignment horizontal="right" vertical="center"/>
    </xf>
    <xf numFmtId="179" fontId="24" fillId="3" borderId="222" xfId="1" applyNumberFormat="1" applyFont="1" applyFill="1" applyBorder="1" applyAlignment="1">
      <alignment horizontal="right" vertical="center"/>
    </xf>
    <xf numFmtId="179" fontId="24" fillId="3" borderId="88" xfId="1" applyNumberFormat="1" applyFont="1" applyFill="1" applyBorder="1" applyAlignment="1">
      <alignment horizontal="right" vertical="center"/>
    </xf>
    <xf numFmtId="179" fontId="24" fillId="3" borderId="97" xfId="1" applyNumberFormat="1" applyFont="1" applyFill="1" applyBorder="1" applyAlignment="1">
      <alignment horizontal="right" vertical="center"/>
    </xf>
    <xf numFmtId="179" fontId="24" fillId="3" borderId="123" xfId="1" applyNumberFormat="1" applyFont="1" applyFill="1" applyBorder="1" applyAlignment="1">
      <alignment horizontal="right" vertical="center"/>
    </xf>
    <xf numFmtId="0" fontId="24" fillId="0" borderId="5" xfId="4" applyBorder="1" applyAlignment="1">
      <alignment horizontal="left" vertical="center" shrinkToFit="1"/>
    </xf>
    <xf numFmtId="0" fontId="42" fillId="0" borderId="0" xfId="8" applyFont="1" applyAlignment="1">
      <alignment horizontal="left" vertical="top" wrapText="1"/>
    </xf>
    <xf numFmtId="0" fontId="74" fillId="0" borderId="0" xfId="0" applyFont="1">
      <alignment vertical="center"/>
    </xf>
    <xf numFmtId="0" fontId="75" fillId="0" borderId="0" xfId="50" applyFont="1">
      <alignment vertical="center"/>
    </xf>
    <xf numFmtId="0" fontId="0" fillId="4" borderId="1" xfId="0" applyFill="1" applyBorder="1">
      <alignment vertical="center"/>
    </xf>
    <xf numFmtId="38" fontId="0" fillId="3" borderId="1" xfId="1" applyFont="1" applyFill="1" applyBorder="1" applyAlignment="1">
      <alignment horizontal="right" vertical="center" wrapText="1"/>
    </xf>
    <xf numFmtId="49" fontId="0" fillId="3" borderId="1" xfId="4" applyNumberFormat="1" applyFont="1" applyFill="1" applyBorder="1" applyAlignment="1">
      <alignment horizontal="right" vertical="center" wrapText="1"/>
    </xf>
    <xf numFmtId="187" fontId="0" fillId="11" borderId="1" xfId="1" applyNumberFormat="1" applyFont="1" applyFill="1" applyBorder="1" applyAlignment="1">
      <alignment horizontal="right" vertical="center" wrapText="1"/>
    </xf>
    <xf numFmtId="38" fontId="0" fillId="3" borderId="23" xfId="1" applyFont="1" applyFill="1" applyBorder="1" applyAlignment="1">
      <alignment horizontal="right" vertical="center" wrapText="1"/>
    </xf>
    <xf numFmtId="49" fontId="0" fillId="3" borderId="34" xfId="4" applyNumberFormat="1" applyFont="1" applyFill="1" applyBorder="1" applyAlignment="1">
      <alignment horizontal="center" vertical="center" wrapText="1"/>
    </xf>
    <xf numFmtId="38" fontId="0" fillId="3" borderId="34" xfId="1" applyFont="1" applyFill="1" applyBorder="1" applyAlignment="1">
      <alignment horizontal="right" vertical="center" wrapText="1"/>
    </xf>
    <xf numFmtId="49" fontId="0" fillId="3" borderId="34" xfId="4" applyNumberFormat="1" applyFont="1" applyFill="1" applyBorder="1" applyAlignment="1">
      <alignment horizontal="right" vertical="center" wrapText="1"/>
    </xf>
    <xf numFmtId="187" fontId="0" fillId="11" borderId="97" xfId="1" applyNumberFormat="1" applyFont="1" applyFill="1" applyBorder="1" applyAlignment="1">
      <alignment horizontal="right" vertical="center" wrapText="1"/>
    </xf>
    <xf numFmtId="38" fontId="0" fillId="3" borderId="194" xfId="1" applyFont="1" applyFill="1" applyBorder="1" applyAlignment="1">
      <alignment horizontal="right" vertical="center" wrapText="1"/>
    </xf>
    <xf numFmtId="0" fontId="0" fillId="11" borderId="159" xfId="0" applyFill="1" applyBorder="1" applyAlignment="1">
      <alignment vertical="center" wrapText="1"/>
    </xf>
    <xf numFmtId="0" fontId="0" fillId="11" borderId="99" xfId="0" applyFill="1" applyBorder="1" applyAlignment="1">
      <alignment vertical="center" wrapText="1"/>
    </xf>
    <xf numFmtId="0" fontId="0" fillId="11" borderId="99" xfId="0" applyFill="1" applyBorder="1">
      <alignment vertical="center"/>
    </xf>
    <xf numFmtId="38" fontId="0" fillId="11" borderId="91" xfId="1" applyFont="1" applyFill="1" applyBorder="1" applyAlignment="1">
      <alignment horizontal="right" vertical="center"/>
    </xf>
    <xf numFmtId="49" fontId="0" fillId="11" borderId="99" xfId="0" applyNumberFormat="1" applyFill="1" applyBorder="1" applyAlignment="1">
      <alignment horizontal="right" vertical="center"/>
    </xf>
    <xf numFmtId="38" fontId="0" fillId="11" borderId="92" xfId="1" applyFont="1" applyFill="1" applyBorder="1" applyAlignment="1">
      <alignment horizontal="right" vertical="center"/>
    </xf>
    <xf numFmtId="0" fontId="76" fillId="5" borderId="0" xfId="8" applyFont="1" applyFill="1" applyAlignment="1">
      <alignment vertical="center"/>
    </xf>
    <xf numFmtId="38" fontId="26" fillId="3" borderId="1" xfId="6" applyFont="1" applyFill="1" applyBorder="1" applyAlignment="1">
      <alignment vertical="center"/>
    </xf>
    <xf numFmtId="38" fontId="26" fillId="4" borderId="1" xfId="6" applyFont="1" applyFill="1" applyBorder="1" applyAlignment="1">
      <alignment vertical="center"/>
    </xf>
    <xf numFmtId="38" fontId="26" fillId="11" borderId="1" xfId="6" applyFont="1" applyFill="1" applyBorder="1" applyAlignment="1">
      <alignment horizontal="right" vertical="center"/>
    </xf>
    <xf numFmtId="38" fontId="26" fillId="11" borderId="65" xfId="6" applyFont="1" applyFill="1" applyBorder="1" applyAlignment="1">
      <alignment horizontal="right" vertical="center"/>
    </xf>
    <xf numFmtId="0" fontId="26" fillId="0" borderId="0" xfId="51" applyFont="1">
      <alignment vertical="center"/>
    </xf>
    <xf numFmtId="0" fontId="74" fillId="0" borderId="0" xfId="51" applyFont="1">
      <alignment vertical="center"/>
    </xf>
    <xf numFmtId="0" fontId="28" fillId="0" borderId="0" xfId="51" applyFont="1">
      <alignment vertical="center"/>
    </xf>
    <xf numFmtId="0" fontId="26" fillId="0" borderId="0" xfId="51" applyFont="1" applyAlignment="1">
      <alignment horizontal="left" vertical="top"/>
    </xf>
    <xf numFmtId="0" fontId="26" fillId="3" borderId="1" xfId="0" applyFont="1" applyFill="1" applyBorder="1" applyAlignment="1">
      <alignment horizontal="left" vertical="top" shrinkToFit="1"/>
    </xf>
    <xf numFmtId="0" fontId="26" fillId="5" borderId="3" xfId="0" applyFont="1" applyFill="1" applyBorder="1" applyAlignment="1">
      <alignment horizontal="left" vertical="top" shrinkToFit="1"/>
    </xf>
    <xf numFmtId="0" fontId="26" fillId="5" borderId="71" xfId="0" applyFont="1" applyFill="1" applyBorder="1" applyAlignment="1">
      <alignment horizontal="left" vertical="top" shrinkToFit="1"/>
    </xf>
    <xf numFmtId="0" fontId="26" fillId="5" borderId="42" xfId="0" applyFont="1" applyFill="1" applyBorder="1" applyAlignment="1">
      <alignment horizontal="left" vertical="top" shrinkToFit="1"/>
    </xf>
    <xf numFmtId="0" fontId="77" fillId="5" borderId="34" xfId="26" applyFont="1" applyFill="1" applyBorder="1" applyAlignment="1">
      <alignment horizontal="left" vertical="top" wrapText="1"/>
    </xf>
    <xf numFmtId="0" fontId="77" fillId="5" borderId="10" xfId="26" applyFont="1" applyFill="1" applyBorder="1" applyAlignment="1">
      <alignment vertical="top" wrapText="1"/>
    </xf>
    <xf numFmtId="0" fontId="26" fillId="5" borderId="34" xfId="26" applyFont="1" applyFill="1" applyBorder="1" applyAlignment="1">
      <alignment horizontal="left" vertical="center" wrapText="1"/>
    </xf>
    <xf numFmtId="0" fontId="26" fillId="0" borderId="11" xfId="26" applyFont="1" applyBorder="1" applyAlignment="1">
      <alignment horizontal="left" vertical="center" wrapText="1"/>
    </xf>
    <xf numFmtId="0" fontId="77" fillId="3" borderId="1" xfId="26" applyFont="1" applyFill="1" applyBorder="1" applyAlignment="1">
      <alignment horizontal="left" vertical="top" wrapText="1"/>
    </xf>
    <xf numFmtId="0" fontId="77" fillId="3" borderId="42" xfId="26" applyFont="1" applyFill="1" applyBorder="1" applyAlignment="1">
      <alignment horizontal="left" vertical="top" wrapText="1"/>
    </xf>
    <xf numFmtId="0" fontId="0" fillId="0" borderId="10" xfId="26" applyFont="1" applyBorder="1" applyAlignment="1">
      <alignment horizontal="left" vertical="center"/>
    </xf>
    <xf numFmtId="0" fontId="24" fillId="0" borderId="11" xfId="26" applyBorder="1" applyAlignment="1">
      <alignment horizontal="left" vertical="center" wrapText="1"/>
    </xf>
    <xf numFmtId="0" fontId="26" fillId="5" borderId="32" xfId="26" applyFont="1" applyFill="1" applyBorder="1" applyAlignment="1">
      <alignment horizontal="left" vertical="center" wrapText="1"/>
    </xf>
    <xf numFmtId="0" fontId="26" fillId="3" borderId="1" xfId="0" applyFont="1" applyFill="1" applyBorder="1" applyAlignment="1">
      <alignment horizontal="left" vertical="top" wrapText="1"/>
    </xf>
    <xf numFmtId="0" fontId="33" fillId="0" borderId="0" xfId="8" applyFont="1" applyAlignment="1">
      <alignment vertical="center"/>
    </xf>
    <xf numFmtId="0" fontId="0" fillId="0" borderId="0" xfId="8" applyFont="1" applyAlignment="1">
      <alignment vertical="center"/>
    </xf>
    <xf numFmtId="0" fontId="24" fillId="0" borderId="0" xfId="8" applyAlignment="1">
      <alignment vertical="center"/>
    </xf>
    <xf numFmtId="0" fontId="42" fillId="0" borderId="107" xfId="8" applyFont="1" applyBorder="1" applyAlignment="1">
      <alignment horizontal="center" vertical="center" wrapText="1"/>
    </xf>
    <xf numFmtId="0" fontId="42" fillId="11" borderId="5" xfId="8" applyFont="1" applyFill="1" applyBorder="1" applyAlignment="1">
      <alignment horizontal="left" vertical="center"/>
    </xf>
    <xf numFmtId="0" fontId="42" fillId="11" borderId="5" xfId="8" applyFont="1" applyFill="1" applyBorder="1" applyAlignment="1">
      <alignment horizontal="left" vertical="center" wrapText="1"/>
    </xf>
    <xf numFmtId="0" fontId="42" fillId="11" borderId="6" xfId="8" applyFont="1" applyFill="1" applyBorder="1" applyAlignment="1">
      <alignment horizontal="left" vertical="center" wrapText="1"/>
    </xf>
    <xf numFmtId="0" fontId="42" fillId="11" borderId="11" xfId="8" applyFont="1" applyFill="1" applyBorder="1" applyAlignment="1">
      <alignment horizontal="left" vertical="center"/>
    </xf>
    <xf numFmtId="0" fontId="42" fillId="11" borderId="11" xfId="8" applyFont="1" applyFill="1" applyBorder="1" applyAlignment="1">
      <alignment horizontal="left" vertical="center" wrapText="1"/>
    </xf>
    <xf numFmtId="0" fontId="42" fillId="11" borderId="81" xfId="8" applyFont="1" applyFill="1" applyBorder="1" applyAlignment="1">
      <alignment horizontal="left" vertical="center" wrapText="1"/>
    </xf>
    <xf numFmtId="0" fontId="42" fillId="11" borderId="72" xfId="8" applyFont="1" applyFill="1" applyBorder="1" applyAlignment="1">
      <alignment horizontal="left" vertical="center"/>
    </xf>
    <xf numFmtId="0" fontId="42" fillId="11" borderId="72" xfId="8" applyFont="1" applyFill="1" applyBorder="1" applyAlignment="1">
      <alignment horizontal="left" vertical="center" wrapText="1"/>
    </xf>
    <xf numFmtId="0" fontId="42" fillId="11" borderId="52" xfId="8" applyFont="1" applyFill="1" applyBorder="1" applyAlignment="1">
      <alignment horizontal="left" vertical="center" wrapText="1"/>
    </xf>
    <xf numFmtId="0" fontId="78" fillId="0" borderId="228" xfId="0" quotePrefix="1" applyFont="1" applyBorder="1" applyAlignment="1">
      <alignment horizontal="center" vertical="center" wrapText="1"/>
    </xf>
    <xf numFmtId="184" fontId="24" fillId="14" borderId="199" xfId="20" applyNumberFormat="1" applyFont="1" applyFill="1" applyBorder="1" applyAlignment="1">
      <alignment vertical="center"/>
    </xf>
    <xf numFmtId="184" fontId="24" fillId="14" borderId="193" xfId="20" applyNumberFormat="1" applyFont="1" applyFill="1" applyBorder="1" applyAlignment="1">
      <alignment vertical="center"/>
    </xf>
    <xf numFmtId="186" fontId="42" fillId="7" borderId="27" xfId="1" applyNumberFormat="1" applyFont="1" applyFill="1" applyBorder="1" applyAlignment="1">
      <alignment horizontal="right" vertical="top"/>
    </xf>
    <xf numFmtId="186" fontId="42" fillId="7" borderId="25" xfId="1" applyNumberFormat="1" applyFont="1" applyFill="1" applyBorder="1" applyAlignment="1">
      <alignment horizontal="right" vertical="top"/>
    </xf>
    <xf numFmtId="179" fontId="42" fillId="7" borderId="25" xfId="1" applyNumberFormat="1" applyFont="1" applyFill="1" applyBorder="1" applyAlignment="1">
      <alignment horizontal="right" vertical="top"/>
    </xf>
    <xf numFmtId="186" fontId="42" fillId="7" borderId="23" xfId="1" applyNumberFormat="1" applyFont="1" applyFill="1" applyBorder="1" applyAlignment="1">
      <alignment horizontal="right" vertical="top"/>
    </xf>
    <xf numFmtId="186" fontId="42" fillId="7" borderId="1" xfId="1" applyNumberFormat="1" applyFont="1" applyFill="1" applyBorder="1" applyAlignment="1">
      <alignment horizontal="right" vertical="top"/>
    </xf>
    <xf numFmtId="179" fontId="42" fillId="7" borderId="1" xfId="1" applyNumberFormat="1" applyFont="1" applyFill="1" applyBorder="1" applyAlignment="1">
      <alignment horizontal="right" vertical="top"/>
    </xf>
    <xf numFmtId="179" fontId="42" fillId="7" borderId="1" xfId="1" applyNumberFormat="1" applyFont="1" applyFill="1" applyBorder="1" applyAlignment="1">
      <alignment horizontal="right" vertical="center"/>
    </xf>
    <xf numFmtId="186" fontId="42" fillId="9" borderId="23" xfId="1" applyNumberFormat="1" applyFont="1" applyFill="1" applyBorder="1" applyAlignment="1">
      <alignment horizontal="right" vertical="center"/>
    </xf>
    <xf numFmtId="186" fontId="42" fillId="9" borderId="3" xfId="1" applyNumberFormat="1" applyFont="1" applyFill="1" applyBorder="1" applyAlignment="1">
      <alignment horizontal="right" vertical="center"/>
    </xf>
    <xf numFmtId="186" fontId="42" fillId="9" borderId="1" xfId="1" applyNumberFormat="1" applyFont="1" applyFill="1" applyBorder="1" applyAlignment="1">
      <alignment horizontal="right" vertical="center"/>
    </xf>
    <xf numFmtId="179" fontId="42" fillId="9" borderId="1" xfId="1" applyNumberFormat="1" applyFont="1" applyFill="1" applyBorder="1" applyAlignment="1">
      <alignment horizontal="right" vertical="center"/>
    </xf>
    <xf numFmtId="179" fontId="42" fillId="9" borderId="2" xfId="1" applyNumberFormat="1" applyFont="1" applyFill="1" applyBorder="1" applyAlignment="1">
      <alignment horizontal="right" vertical="center"/>
    </xf>
    <xf numFmtId="179" fontId="42" fillId="7" borderId="87" xfId="1" applyNumberFormat="1" applyFont="1" applyFill="1" applyBorder="1" applyAlignment="1" applyProtection="1">
      <alignment horizontal="right" vertical="center"/>
      <protection locked="0"/>
    </xf>
    <xf numFmtId="186" fontId="42" fillId="9" borderId="61" xfId="1" applyNumberFormat="1" applyFont="1" applyFill="1" applyBorder="1" applyAlignment="1">
      <alignment horizontal="right" vertical="center"/>
    </xf>
    <xf numFmtId="186" fontId="42" fillId="9" borderId="48" xfId="1" applyNumberFormat="1" applyFont="1" applyFill="1" applyBorder="1" applyAlignment="1">
      <alignment horizontal="right" vertical="center"/>
    </xf>
    <xf numFmtId="179" fontId="42" fillId="9" borderId="48" xfId="1" applyNumberFormat="1" applyFont="1" applyFill="1" applyBorder="1" applyAlignment="1">
      <alignment horizontal="right" vertical="center"/>
    </xf>
    <xf numFmtId="179" fontId="42" fillId="7" borderId="1" xfId="1" applyNumberFormat="1" applyFont="1" applyFill="1" applyBorder="1" applyAlignment="1" applyProtection="1">
      <alignment horizontal="right" vertical="center"/>
      <protection locked="0"/>
    </xf>
    <xf numFmtId="179" fontId="42" fillId="7" borderId="1" xfId="5" applyNumberFormat="1" applyFont="1" applyFill="1" applyBorder="1" applyAlignment="1">
      <alignment horizontal="right" vertical="center"/>
    </xf>
    <xf numFmtId="179" fontId="42" fillId="3" borderId="1" xfId="1" applyNumberFormat="1" applyFont="1" applyFill="1" applyBorder="1" applyAlignment="1">
      <alignment horizontal="right" vertical="center"/>
    </xf>
    <xf numFmtId="179" fontId="42" fillId="7" borderId="2" xfId="1" applyNumberFormat="1" applyFont="1" applyFill="1" applyBorder="1" applyAlignment="1" applyProtection="1">
      <alignment horizontal="right" vertical="center"/>
      <protection locked="0"/>
    </xf>
    <xf numFmtId="179" fontId="42" fillId="7" borderId="1" xfId="1" applyNumberFormat="1" applyFont="1" applyFill="1" applyBorder="1" applyAlignment="1" applyProtection="1">
      <alignment horizontal="right" vertical="center"/>
    </xf>
    <xf numFmtId="186" fontId="41" fillId="0" borderId="56" xfId="0" applyNumberFormat="1" applyFont="1" applyBorder="1" applyAlignment="1">
      <alignment vertical="center" wrapText="1"/>
    </xf>
    <xf numFmtId="186" fontId="41" fillId="0" borderId="54" xfId="0" applyNumberFormat="1" applyFont="1" applyBorder="1" applyAlignment="1">
      <alignment vertical="center" wrapText="1"/>
    </xf>
    <xf numFmtId="186" fontId="42" fillId="9" borderId="61" xfId="5" applyNumberFormat="1" applyFont="1" applyFill="1" applyBorder="1" applyAlignment="1">
      <alignment horizontal="right" vertical="center"/>
    </xf>
    <xf numFmtId="186" fontId="42" fillId="9" borderId="48" xfId="5" applyNumberFormat="1" applyFont="1" applyFill="1" applyBorder="1" applyAlignment="1">
      <alignment horizontal="right" vertical="center"/>
    </xf>
    <xf numFmtId="179" fontId="42" fillId="9" borderId="48" xfId="5" applyNumberFormat="1" applyFont="1" applyFill="1" applyBorder="1" applyAlignment="1">
      <alignment horizontal="right" vertical="center"/>
    </xf>
    <xf numFmtId="186" fontId="41" fillId="7" borderId="27" xfId="2" applyNumberFormat="1" applyFont="1" applyFill="1" applyBorder="1" applyAlignment="1">
      <alignment horizontal="right" vertical="center" wrapText="1"/>
    </xf>
    <xf numFmtId="186" fontId="41" fillId="7" borderId="25" xfId="2" applyNumberFormat="1" applyFont="1" applyFill="1" applyBorder="1" applyAlignment="1">
      <alignment horizontal="right" vertical="center" wrapText="1"/>
    </xf>
    <xf numFmtId="179" fontId="41" fillId="7" borderId="25" xfId="2" applyNumberFormat="1" applyFont="1" applyFill="1" applyBorder="1" applyAlignment="1">
      <alignment horizontal="right" vertical="center" wrapText="1"/>
    </xf>
    <xf numFmtId="179" fontId="24" fillId="3" borderId="230" xfId="1" applyNumberFormat="1" applyFont="1" applyFill="1" applyBorder="1" applyAlignment="1">
      <alignment horizontal="right" vertical="center"/>
    </xf>
    <xf numFmtId="38" fontId="0" fillId="3" borderId="120" xfId="0" applyNumberFormat="1" applyFill="1" applyBorder="1" applyAlignment="1">
      <alignment horizontal="right" vertical="center"/>
    </xf>
    <xf numFmtId="38" fontId="0" fillId="3" borderId="118" xfId="0" applyNumberFormat="1" applyFill="1" applyBorder="1" applyAlignment="1">
      <alignment horizontal="right" vertical="center"/>
    </xf>
    <xf numFmtId="38" fontId="0" fillId="3" borderId="119" xfId="0" applyNumberFormat="1" applyFill="1" applyBorder="1" applyAlignment="1">
      <alignment horizontal="right" vertical="center"/>
    </xf>
    <xf numFmtId="0" fontId="24" fillId="0" borderId="0" xfId="5" applyFont="1" applyAlignment="1">
      <alignment horizontal="center" vertical="center"/>
    </xf>
    <xf numFmtId="176" fontId="26" fillId="6" borderId="149" xfId="6" applyNumberFormat="1" applyFont="1" applyFill="1" applyBorder="1" applyAlignment="1">
      <alignment horizontal="right" vertical="center"/>
    </xf>
    <xf numFmtId="0" fontId="24" fillId="0" borderId="0" xfId="102" applyFont="1">
      <alignment vertical="center"/>
    </xf>
    <xf numFmtId="0" fontId="85" fillId="0" borderId="0" xfId="102" applyFont="1">
      <alignment vertical="center"/>
    </xf>
    <xf numFmtId="0" fontId="82" fillId="0" borderId="0" xfId="102" applyFont="1">
      <alignment vertical="center"/>
    </xf>
    <xf numFmtId="0" fontId="33" fillId="0" borderId="0" xfId="5" applyFont="1">
      <alignment vertical="center"/>
    </xf>
    <xf numFmtId="0" fontId="24" fillId="0" borderId="0" xfId="5" applyFont="1">
      <alignment vertical="center"/>
    </xf>
    <xf numFmtId="0" fontId="24" fillId="0" borderId="0" xfId="34">
      <alignment vertical="center"/>
    </xf>
    <xf numFmtId="0" fontId="24" fillId="0" borderId="0" xfId="34" applyProtection="1">
      <alignment vertical="center"/>
      <protection locked="0"/>
    </xf>
    <xf numFmtId="0" fontId="24" fillId="0" borderId="0" xfId="34" applyAlignment="1" applyProtection="1">
      <alignment vertical="center" wrapText="1"/>
      <protection locked="0"/>
    </xf>
    <xf numFmtId="0" fontId="24" fillId="0" borderId="0" xfId="34" applyAlignment="1">
      <alignment vertical="center" shrinkToFit="1"/>
    </xf>
    <xf numFmtId="0" fontId="79" fillId="0" borderId="0" xfId="4" applyFont="1" applyAlignment="1">
      <alignment vertical="center" wrapText="1"/>
    </xf>
    <xf numFmtId="0" fontId="79" fillId="0" borderId="0" xfId="4" applyFont="1">
      <alignment vertical="center"/>
    </xf>
    <xf numFmtId="0" fontId="24" fillId="0" borderId="0" xfId="34" applyAlignment="1">
      <alignment horizontal="left" vertical="center" shrinkToFit="1"/>
    </xf>
    <xf numFmtId="0" fontId="26" fillId="0" borderId="0" xfId="103" applyFont="1">
      <alignment vertical="center"/>
    </xf>
    <xf numFmtId="0" fontId="33" fillId="0" borderId="1" xfId="5" applyFont="1" applyBorder="1" applyAlignment="1">
      <alignment horizontal="left" vertical="center" wrapText="1"/>
    </xf>
    <xf numFmtId="49" fontId="0" fillId="0" borderId="0" xfId="0" applyNumberFormat="1">
      <alignment vertical="center"/>
    </xf>
    <xf numFmtId="0" fontId="0" fillId="0" borderId="1" xfId="0" applyBorder="1" applyAlignment="1">
      <alignment horizontal="left" vertical="center"/>
    </xf>
    <xf numFmtId="0" fontId="0" fillId="0" borderId="25" xfId="0" applyBorder="1" applyAlignment="1">
      <alignment horizontal="left" vertical="center"/>
    </xf>
    <xf numFmtId="184" fontId="24" fillId="0" borderId="61" xfId="20" applyNumberFormat="1" applyFont="1" applyBorder="1" applyAlignment="1">
      <alignment vertical="center"/>
    </xf>
    <xf numFmtId="0" fontId="0" fillId="0" borderId="36" xfId="0" applyBorder="1" applyAlignment="1">
      <alignment horizontal="center" vertical="center" wrapText="1"/>
    </xf>
    <xf numFmtId="0" fontId="84" fillId="0" borderId="0" xfId="43" applyFont="1">
      <alignment vertical="center"/>
    </xf>
    <xf numFmtId="49" fontId="33" fillId="3" borderId="25" xfId="0" applyNumberFormat="1" applyFont="1" applyFill="1" applyBorder="1" applyAlignment="1">
      <alignment horizontal="left" vertical="center" wrapText="1"/>
    </xf>
    <xf numFmtId="49" fontId="33" fillId="3" borderId="1" xfId="0" applyNumberFormat="1" applyFont="1" applyFill="1" applyBorder="1" applyAlignment="1">
      <alignment horizontal="left" vertical="center" wrapText="1"/>
    </xf>
    <xf numFmtId="0" fontId="31" fillId="0" borderId="0" xfId="0" applyFont="1" applyAlignment="1">
      <alignment vertical="top"/>
    </xf>
    <xf numFmtId="49" fontId="42" fillId="0" borderId="42" xfId="0" applyNumberFormat="1" applyFont="1" applyBorder="1" applyAlignment="1" applyProtection="1">
      <alignment horizontal="left" vertical="center" wrapText="1"/>
      <protection locked="0"/>
    </xf>
    <xf numFmtId="186" fontId="42" fillId="3" borderId="25" xfId="1" applyNumberFormat="1" applyFont="1" applyFill="1" applyBorder="1" applyAlignment="1">
      <alignment horizontal="right" vertical="center"/>
    </xf>
    <xf numFmtId="186" fontId="42" fillId="3" borderId="26" xfId="1" applyNumberFormat="1" applyFont="1" applyFill="1" applyBorder="1" applyAlignment="1">
      <alignment horizontal="right" vertical="center"/>
    </xf>
    <xf numFmtId="186" fontId="42" fillId="3" borderId="27" xfId="1" applyNumberFormat="1" applyFont="1" applyFill="1" applyBorder="1" applyAlignment="1">
      <alignment horizontal="right" vertical="center"/>
    </xf>
    <xf numFmtId="0" fontId="33" fillId="5" borderId="59" xfId="0" applyFont="1" applyFill="1" applyBorder="1" applyAlignment="1">
      <alignment horizontal="center" vertical="center" wrapText="1"/>
    </xf>
    <xf numFmtId="0" fontId="33" fillId="5" borderId="5" xfId="0" applyFont="1" applyFill="1" applyBorder="1" applyAlignment="1">
      <alignment horizontal="center" vertical="center" wrapText="1"/>
    </xf>
    <xf numFmtId="0" fontId="33" fillId="5" borderId="166" xfId="0" applyFont="1" applyFill="1" applyBorder="1" applyAlignment="1">
      <alignment horizontal="center" vertical="center" wrapText="1" shrinkToFit="1"/>
    </xf>
    <xf numFmtId="186" fontId="42" fillId="7" borderId="166" xfId="1" applyNumberFormat="1" applyFont="1" applyFill="1" applyBorder="1" applyAlignment="1" applyProtection="1">
      <alignment horizontal="right" vertical="center"/>
      <protection locked="0"/>
    </xf>
    <xf numFmtId="186" fontId="72" fillId="3" borderId="19" xfId="5" applyNumberFormat="1" applyFont="1" applyFill="1" applyBorder="1" applyAlignment="1">
      <alignment horizontal="right" vertical="top"/>
    </xf>
    <xf numFmtId="186" fontId="72" fillId="3" borderId="20" xfId="5" applyNumberFormat="1" applyFont="1" applyFill="1" applyBorder="1" applyAlignment="1">
      <alignment horizontal="right" vertical="top"/>
    </xf>
    <xf numFmtId="186" fontId="72" fillId="3" borderId="21" xfId="5" applyNumberFormat="1" applyFont="1" applyFill="1" applyBorder="1" applyAlignment="1">
      <alignment horizontal="right" vertical="top"/>
    </xf>
    <xf numFmtId="186" fontId="72" fillId="9" borderId="2" xfId="5" applyNumberFormat="1" applyFont="1" applyFill="1" applyBorder="1" applyAlignment="1">
      <alignment horizontal="right" vertical="top"/>
    </xf>
    <xf numFmtId="186" fontId="72" fillId="9" borderId="13" xfId="5" applyNumberFormat="1" applyFont="1" applyFill="1" applyBorder="1" applyAlignment="1">
      <alignment horizontal="right" vertical="top"/>
    </xf>
    <xf numFmtId="186" fontId="72" fillId="9" borderId="41" xfId="5" applyNumberFormat="1" applyFont="1" applyFill="1" applyBorder="1" applyAlignment="1">
      <alignment horizontal="right" vertical="top"/>
    </xf>
    <xf numFmtId="186" fontId="72" fillId="3" borderId="25" xfId="5" applyNumberFormat="1" applyFont="1" applyFill="1" applyBorder="1" applyAlignment="1">
      <alignment horizontal="right" vertical="top"/>
    </xf>
    <xf numFmtId="186" fontId="72" fillId="3" borderId="26" xfId="5" applyNumberFormat="1" applyFont="1" applyFill="1" applyBorder="1" applyAlignment="1">
      <alignment horizontal="right" vertical="top"/>
    </xf>
    <xf numFmtId="186" fontId="72" fillId="3" borderId="27" xfId="5" applyNumberFormat="1" applyFont="1" applyFill="1" applyBorder="1" applyAlignment="1">
      <alignment horizontal="right" vertical="top"/>
    </xf>
    <xf numFmtId="0" fontId="41" fillId="0" borderId="1" xfId="5" applyFont="1" applyBorder="1" applyAlignment="1">
      <alignment horizontal="left" vertical="center" wrapText="1"/>
    </xf>
    <xf numFmtId="0" fontId="24" fillId="5" borderId="0" xfId="0" applyFont="1" applyFill="1" applyAlignment="1" applyProtection="1">
      <alignment horizontal="left" vertical="center"/>
      <protection locked="0"/>
    </xf>
    <xf numFmtId="0" fontId="0" fillId="9" borderId="16" xfId="0" applyFill="1" applyBorder="1">
      <alignment vertical="center"/>
    </xf>
    <xf numFmtId="184" fontId="0" fillId="0" borderId="48" xfId="20" applyNumberFormat="1" applyFont="1" applyBorder="1" applyAlignment="1">
      <alignment vertical="center" wrapText="1"/>
    </xf>
    <xf numFmtId="0" fontId="0" fillId="0" borderId="7" xfId="0" applyBorder="1" applyAlignment="1">
      <alignment horizontal="center" vertical="center" wrapText="1"/>
    </xf>
    <xf numFmtId="0" fontId="24" fillId="0" borderId="76" xfId="0" applyFont="1" applyBorder="1" applyAlignment="1">
      <alignment horizontal="center" vertical="center"/>
    </xf>
    <xf numFmtId="0" fontId="0" fillId="0" borderId="0" xfId="3" applyFont="1">
      <alignment vertical="center"/>
    </xf>
    <xf numFmtId="0" fontId="0" fillId="5" borderId="19" xfId="0" applyFill="1" applyBorder="1" applyAlignment="1">
      <alignment horizontal="center" vertical="center"/>
    </xf>
    <xf numFmtId="49" fontId="42" fillId="0" borderId="12" xfId="0" applyNumberFormat="1" applyFont="1" applyBorder="1" applyAlignment="1" applyProtection="1">
      <alignment horizontal="left" vertical="center" wrapText="1"/>
      <protection locked="0"/>
    </xf>
    <xf numFmtId="186" fontId="42" fillId="7" borderId="87" xfId="1" applyNumberFormat="1" applyFont="1" applyFill="1" applyBorder="1" applyAlignment="1">
      <alignment horizontal="right" vertical="center"/>
    </xf>
    <xf numFmtId="0" fontId="42" fillId="5" borderId="36" xfId="0" quotePrefix="1" applyFont="1" applyFill="1" applyBorder="1" applyAlignment="1">
      <alignment horizontal="center" vertical="center" wrapText="1" shrinkToFit="1"/>
    </xf>
    <xf numFmtId="0" fontId="42" fillId="5" borderId="31" xfId="0" applyFont="1" applyFill="1" applyBorder="1" applyAlignment="1">
      <alignment horizontal="left" vertical="center" shrinkToFit="1"/>
    </xf>
    <xf numFmtId="0" fontId="42" fillId="5" borderId="22" xfId="0" applyFont="1" applyFill="1" applyBorder="1" applyAlignment="1">
      <alignment horizontal="left" vertical="center" shrinkToFit="1"/>
    </xf>
    <xf numFmtId="0" fontId="42" fillId="5" borderId="18" xfId="0" applyFont="1" applyFill="1" applyBorder="1" applyAlignment="1">
      <alignment horizontal="left" vertical="center" shrinkToFit="1"/>
    </xf>
    <xf numFmtId="0" fontId="26" fillId="5" borderId="99" xfId="6" applyNumberFormat="1" applyFont="1" applyFill="1" applyBorder="1" applyAlignment="1">
      <alignment horizontal="right" vertical="center"/>
    </xf>
    <xf numFmtId="0" fontId="0" fillId="0" borderId="48" xfId="0" applyBorder="1" applyAlignment="1">
      <alignment horizontal="center" vertical="center" wrapText="1"/>
    </xf>
    <xf numFmtId="0" fontId="42" fillId="6" borderId="5" xfId="0" quotePrefix="1" applyFont="1" applyFill="1" applyBorder="1" applyAlignment="1">
      <alignment vertical="center" shrinkToFit="1"/>
    </xf>
    <xf numFmtId="0" fontId="42" fillId="6" borderId="70" xfId="0" quotePrefix="1" applyFont="1" applyFill="1" applyBorder="1" applyAlignment="1">
      <alignment vertical="center" shrinkToFit="1"/>
    </xf>
    <xf numFmtId="0" fontId="42" fillId="5" borderId="36" xfId="0" quotePrefix="1" applyFont="1" applyFill="1" applyBorder="1" applyAlignment="1">
      <alignment vertical="center" wrapText="1" shrinkToFit="1"/>
    </xf>
    <xf numFmtId="0" fontId="42" fillId="0" borderId="36" xfId="0" quotePrefix="1" applyFont="1" applyBorder="1" applyAlignment="1">
      <alignment horizontal="center" vertical="center" wrapText="1" shrinkToFit="1"/>
    </xf>
    <xf numFmtId="0" fontId="42" fillId="6" borderId="20" xfId="0" applyFont="1" applyFill="1" applyBorder="1" applyAlignment="1">
      <alignment horizontal="left" vertical="center" shrinkToFit="1"/>
    </xf>
    <xf numFmtId="0" fontId="42" fillId="5" borderId="19" xfId="0" applyFont="1" applyFill="1" applyBorder="1" applyAlignment="1">
      <alignment horizontal="left" vertical="center" shrinkToFit="1"/>
    </xf>
    <xf numFmtId="0" fontId="42" fillId="5" borderId="20" xfId="0" applyFont="1" applyFill="1" applyBorder="1" applyAlignment="1">
      <alignment horizontal="left" vertical="center" wrapText="1" shrinkToFit="1"/>
    </xf>
    <xf numFmtId="0" fontId="42" fillId="5" borderId="20" xfId="0" applyFont="1" applyFill="1" applyBorder="1" applyAlignment="1">
      <alignment vertical="center" wrapText="1" shrinkToFit="1"/>
    </xf>
    <xf numFmtId="38" fontId="32" fillId="3" borderId="19" xfId="6" applyFont="1" applyFill="1" applyBorder="1" applyAlignment="1" applyProtection="1">
      <alignment horizontal="right" vertical="center"/>
      <protection locked="0"/>
    </xf>
    <xf numFmtId="0" fontId="42" fillId="6" borderId="3" xfId="0" applyFont="1" applyFill="1" applyBorder="1" applyAlignment="1">
      <alignment horizontal="left" vertical="center" shrinkToFit="1"/>
    </xf>
    <xf numFmtId="0" fontId="42" fillId="5" borderId="1" xfId="0" applyFont="1" applyFill="1" applyBorder="1" applyAlignment="1">
      <alignment horizontal="left" vertical="center" shrinkToFit="1"/>
    </xf>
    <xf numFmtId="0" fontId="42" fillId="4" borderId="1" xfId="0" applyFont="1" applyFill="1" applyBorder="1" applyAlignment="1">
      <alignment vertical="center" wrapText="1"/>
    </xf>
    <xf numFmtId="38" fontId="32" fillId="3" borderId="1" xfId="6" applyFont="1" applyFill="1" applyBorder="1" applyAlignment="1" applyProtection="1">
      <alignment horizontal="right" vertical="center"/>
      <protection locked="0"/>
    </xf>
    <xf numFmtId="0" fontId="42" fillId="6" borderId="88" xfId="0" applyFont="1" applyFill="1" applyBorder="1" applyAlignment="1">
      <alignment horizontal="left" vertical="center" shrinkToFit="1"/>
    </xf>
    <xf numFmtId="0" fontId="42" fillId="5" borderId="97" xfId="0" applyFont="1" applyFill="1" applyBorder="1" applyAlignment="1">
      <alignment horizontal="left" vertical="center" shrinkToFit="1"/>
    </xf>
    <xf numFmtId="38" fontId="32" fillId="3" borderId="97" xfId="6" applyFont="1" applyFill="1" applyBorder="1" applyAlignment="1" applyProtection="1">
      <alignment horizontal="right" vertical="center"/>
      <protection locked="0"/>
    </xf>
    <xf numFmtId="0" fontId="32" fillId="6" borderId="99" xfId="6" applyNumberFormat="1" applyFont="1" applyFill="1" applyBorder="1" applyAlignment="1">
      <alignment horizontal="right" vertical="center"/>
    </xf>
    <xf numFmtId="0" fontId="32" fillId="6" borderId="234" xfId="6" applyNumberFormat="1" applyFont="1" applyFill="1" applyBorder="1" applyAlignment="1">
      <alignment horizontal="right" vertical="center"/>
    </xf>
    <xf numFmtId="0" fontId="32" fillId="5" borderId="99" xfId="6" applyNumberFormat="1" applyFont="1" applyFill="1" applyBorder="1" applyAlignment="1">
      <alignment horizontal="right" vertical="center"/>
    </xf>
    <xf numFmtId="38" fontId="32" fillId="6" borderId="65" xfId="6" applyFont="1" applyFill="1" applyBorder="1" applyAlignment="1">
      <alignment horizontal="right" vertical="center"/>
    </xf>
    <xf numFmtId="0" fontId="32" fillId="6" borderId="192" xfId="6" applyNumberFormat="1" applyFont="1" applyFill="1" applyBorder="1" applyAlignment="1">
      <alignment horizontal="right" vertical="center"/>
    </xf>
    <xf numFmtId="0" fontId="42" fillId="5" borderId="13" xfId="0" applyFont="1" applyFill="1" applyBorder="1" applyAlignment="1">
      <alignment horizontal="left" vertical="center" wrapText="1" shrinkToFit="1"/>
    </xf>
    <xf numFmtId="38" fontId="32" fillId="3" borderId="2" xfId="6" applyFont="1" applyFill="1" applyBorder="1" applyAlignment="1" applyProtection="1">
      <alignment horizontal="right" vertical="center"/>
      <protection locked="0"/>
    </xf>
    <xf numFmtId="38" fontId="32" fillId="3" borderId="48" xfId="6" applyFont="1" applyFill="1" applyBorder="1" applyAlignment="1" applyProtection="1">
      <alignment horizontal="right" vertical="center"/>
      <protection locked="0"/>
    </xf>
    <xf numFmtId="38" fontId="32" fillId="6" borderId="217" xfId="6" applyFont="1" applyFill="1" applyBorder="1" applyAlignment="1">
      <alignment horizontal="right" vertical="center"/>
    </xf>
    <xf numFmtId="0" fontId="32" fillId="6" borderId="216" xfId="6" applyNumberFormat="1" applyFont="1" applyFill="1" applyBorder="1" applyAlignment="1">
      <alignment horizontal="right" vertical="center"/>
    </xf>
    <xf numFmtId="0" fontId="42" fillId="5" borderId="19" xfId="0" applyFont="1" applyFill="1" applyBorder="1" applyAlignment="1">
      <alignment horizontal="left" vertical="center" wrapText="1" shrinkToFit="1"/>
    </xf>
    <xf numFmtId="38" fontId="32" fillId="6" borderId="91" xfId="6" applyFont="1" applyFill="1" applyBorder="1" applyAlignment="1">
      <alignment horizontal="right" vertical="center"/>
    </xf>
    <xf numFmtId="0" fontId="42" fillId="5" borderId="2" xfId="0" applyFont="1" applyFill="1" applyBorder="1" applyAlignment="1">
      <alignment horizontal="left" vertical="center" wrapText="1" shrinkToFit="1"/>
    </xf>
    <xf numFmtId="0" fontId="42" fillId="5" borderId="13" xfId="0" applyFont="1" applyFill="1" applyBorder="1" applyAlignment="1">
      <alignment vertical="center" wrapText="1" shrinkToFit="1"/>
    </xf>
    <xf numFmtId="0" fontId="0" fillId="0" borderId="10" xfId="0" applyBorder="1" applyAlignment="1">
      <alignment horizontal="center" vertical="center" wrapText="1"/>
    </xf>
    <xf numFmtId="0" fontId="0" fillId="0" borderId="61" xfId="0" applyBorder="1" applyAlignment="1">
      <alignment horizontal="center" vertical="center" wrapText="1"/>
    </xf>
    <xf numFmtId="185" fontId="0" fillId="3" borderId="25" xfId="0" applyNumberFormat="1" applyFill="1" applyBorder="1" applyAlignment="1" applyProtection="1">
      <alignment horizontal="right" vertical="center"/>
      <protection locked="0"/>
    </xf>
    <xf numFmtId="185" fontId="0" fillId="3" borderId="26" xfId="0" applyNumberFormat="1" applyFill="1" applyBorder="1" applyAlignment="1" applyProtection="1">
      <alignment horizontal="right" vertical="center"/>
      <protection locked="0"/>
    </xf>
    <xf numFmtId="185" fontId="0" fillId="3" borderId="27" xfId="0" applyNumberFormat="1" applyFill="1" applyBorder="1" applyAlignment="1" applyProtection="1">
      <alignment horizontal="right" vertical="center"/>
      <protection locked="0"/>
    </xf>
    <xf numFmtId="1" fontId="0" fillId="3" borderId="25" xfId="0" applyNumberFormat="1" applyFill="1" applyBorder="1" applyAlignment="1" applyProtection="1">
      <alignment horizontal="right" vertical="center"/>
      <protection locked="0"/>
    </xf>
    <xf numFmtId="1" fontId="0" fillId="3" borderId="26" xfId="0" applyNumberFormat="1" applyFill="1" applyBorder="1" applyAlignment="1" applyProtection="1">
      <alignment horizontal="right" vertical="center"/>
      <protection locked="0"/>
    </xf>
    <xf numFmtId="1" fontId="0" fillId="3" borderId="27" xfId="0" applyNumberFormat="1" applyFill="1" applyBorder="1" applyAlignment="1" applyProtection="1">
      <alignment horizontal="right" vertical="center"/>
      <protection locked="0"/>
    </xf>
    <xf numFmtId="0" fontId="24" fillId="0" borderId="31" xfId="0" applyFont="1" applyBorder="1" applyAlignment="1">
      <alignment horizontal="left" vertical="center"/>
    </xf>
    <xf numFmtId="0" fontId="24" fillId="0" borderId="48" xfId="0" applyFont="1" applyBorder="1" applyAlignment="1">
      <alignment horizontal="left" vertical="center"/>
    </xf>
    <xf numFmtId="0" fontId="0" fillId="0" borderId="48" xfId="0" applyBorder="1" applyAlignment="1">
      <alignment horizontal="left" vertical="center"/>
    </xf>
    <xf numFmtId="177" fontId="24" fillId="0" borderId="48" xfId="0" applyNumberFormat="1" applyFont="1" applyBorder="1">
      <alignment vertical="center"/>
    </xf>
    <xf numFmtId="0" fontId="0" fillId="13" borderId="47" xfId="0" applyFill="1" applyBorder="1" applyAlignment="1">
      <alignment horizontal="left" vertical="center"/>
    </xf>
    <xf numFmtId="179" fontId="24" fillId="3" borderId="235" xfId="1" applyNumberFormat="1" applyFont="1" applyFill="1" applyBorder="1" applyAlignment="1">
      <alignment horizontal="right" vertical="center"/>
    </xf>
    <xf numFmtId="0" fontId="33" fillId="5" borderId="54" xfId="0" applyFont="1" applyFill="1" applyBorder="1" applyAlignment="1">
      <alignment horizontal="center" vertical="center" wrapText="1"/>
    </xf>
    <xf numFmtId="0" fontId="33" fillId="5" borderId="36" xfId="0" applyFont="1" applyFill="1" applyBorder="1" applyAlignment="1">
      <alignment horizontal="center" vertical="center" wrapText="1"/>
    </xf>
    <xf numFmtId="0" fontId="33" fillId="5" borderId="79" xfId="0" applyFont="1" applyFill="1" applyBorder="1" applyAlignment="1">
      <alignment horizontal="center" vertical="center" wrapText="1" shrinkToFit="1"/>
    </xf>
    <xf numFmtId="0" fontId="0" fillId="0" borderId="37" xfId="0" applyBorder="1" applyAlignment="1">
      <alignment horizontal="center" vertical="center" wrapText="1"/>
    </xf>
    <xf numFmtId="0" fontId="0" fillId="0" borderId="96" xfId="0" applyBorder="1" applyAlignment="1">
      <alignment horizontal="center" vertical="center" wrapText="1"/>
    </xf>
    <xf numFmtId="49" fontId="0" fillId="0" borderId="35" xfId="0" applyNumberFormat="1" applyBorder="1" applyAlignment="1">
      <alignment horizontal="center" vertical="center" wrapText="1"/>
    </xf>
    <xf numFmtId="49" fontId="0" fillId="0" borderId="36" xfId="0" applyNumberFormat="1" applyBorder="1" applyAlignment="1">
      <alignment horizontal="center" vertical="center" wrapText="1"/>
    </xf>
    <xf numFmtId="0" fontId="42" fillId="0" borderId="0" xfId="8" applyFont="1" applyAlignment="1">
      <alignment horizontal="center" vertical="center"/>
    </xf>
    <xf numFmtId="0" fontId="41" fillId="5" borderId="1" xfId="5" applyFont="1" applyFill="1" applyBorder="1" applyAlignment="1">
      <alignment horizontal="left" vertical="center" wrapText="1"/>
    </xf>
    <xf numFmtId="0" fontId="0" fillId="0" borderId="36" xfId="8" applyFont="1" applyBorder="1" applyAlignment="1">
      <alignment horizontal="center" vertical="center" wrapText="1"/>
    </xf>
    <xf numFmtId="0" fontId="0" fillId="0" borderId="209" xfId="8" applyFont="1" applyBorder="1" applyAlignment="1">
      <alignment horizontal="center" vertical="center" wrapText="1"/>
    </xf>
    <xf numFmtId="187" fontId="0" fillId="11" borderId="65" xfId="1" applyNumberFormat="1" applyFont="1" applyFill="1" applyBorder="1" applyAlignment="1">
      <alignment horizontal="right" vertical="center" wrapText="1"/>
    </xf>
    <xf numFmtId="0" fontId="26" fillId="0" borderId="0" xfId="7" applyFont="1">
      <alignment vertical="center"/>
    </xf>
    <xf numFmtId="0" fontId="26" fillId="0" borderId="1" xfId="7" applyFont="1" applyBorder="1">
      <alignment vertical="center"/>
    </xf>
    <xf numFmtId="0" fontId="26" fillId="0" borderId="3" xfId="7" applyFont="1" applyBorder="1">
      <alignment vertical="center"/>
    </xf>
    <xf numFmtId="0" fontId="26" fillId="0" borderId="42" xfId="7" applyFont="1" applyBorder="1">
      <alignment vertical="center"/>
    </xf>
    <xf numFmtId="0" fontId="26" fillId="0" borderId="10" xfId="7" applyFont="1" applyBorder="1">
      <alignment vertical="center"/>
    </xf>
    <xf numFmtId="0" fontId="26" fillId="0" borderId="11" xfId="7" applyFont="1" applyBorder="1">
      <alignment vertical="center"/>
    </xf>
    <xf numFmtId="0" fontId="26" fillId="0" borderId="60" xfId="7" applyFont="1" applyBorder="1">
      <alignment vertical="center"/>
    </xf>
    <xf numFmtId="0" fontId="77" fillId="5" borderId="0" xfId="7" applyFont="1" applyFill="1">
      <alignment vertical="center"/>
    </xf>
    <xf numFmtId="0" fontId="0" fillId="4" borderId="1" xfId="0" applyFill="1" applyBorder="1" applyAlignment="1"/>
    <xf numFmtId="38" fontId="26" fillId="3" borderId="1" xfId="6" applyFont="1" applyFill="1" applyBorder="1" applyAlignment="1">
      <alignment horizontal="right" vertical="center"/>
    </xf>
    <xf numFmtId="38" fontId="26" fillId="3" borderId="97" xfId="6" applyFont="1" applyFill="1" applyBorder="1" applyAlignment="1">
      <alignment horizontal="right" vertical="center"/>
    </xf>
    <xf numFmtId="49" fontId="0" fillId="11" borderId="192" xfId="0" applyNumberFormat="1" applyFill="1" applyBorder="1" applyAlignment="1">
      <alignment horizontal="right" vertical="center"/>
    </xf>
    <xf numFmtId="38" fontId="26" fillId="4" borderId="3" xfId="6" applyFont="1" applyFill="1" applyBorder="1" applyAlignment="1">
      <alignment vertical="center"/>
    </xf>
    <xf numFmtId="38" fontId="26" fillId="11" borderId="97" xfId="6" applyFont="1" applyFill="1" applyBorder="1" applyAlignment="1">
      <alignment horizontal="right" vertical="center"/>
    </xf>
    <xf numFmtId="0" fontId="42" fillId="0" borderId="75" xfId="0" applyFont="1" applyBorder="1" applyAlignment="1">
      <alignment horizontal="center" vertical="center"/>
    </xf>
    <xf numFmtId="0" fontId="42" fillId="0" borderId="76" xfId="0" applyFont="1" applyBorder="1" applyAlignment="1">
      <alignment horizontal="center" vertical="center"/>
    </xf>
    <xf numFmtId="0" fontId="42" fillId="0" borderId="0" xfId="0" applyFont="1" applyAlignment="1">
      <alignment horizontal="left" vertical="top" wrapText="1"/>
    </xf>
    <xf numFmtId="0" fontId="90" fillId="0" borderId="0" xfId="0" applyFont="1" applyAlignment="1">
      <alignment horizontal="left" vertical="center"/>
    </xf>
    <xf numFmtId="0" fontId="41" fillId="0" borderId="0" xfId="0" applyFont="1" applyAlignment="1" applyProtection="1">
      <alignment vertical="top"/>
      <protection locked="0"/>
    </xf>
    <xf numFmtId="0" fontId="41" fillId="0" borderId="59" xfId="0" applyFont="1" applyBorder="1" applyAlignment="1">
      <alignment horizontal="center" vertical="center" wrapText="1"/>
    </xf>
    <xf numFmtId="0" fontId="42" fillId="0" borderId="0" xfId="0" applyFont="1" applyAlignment="1">
      <alignment vertical="center" wrapText="1"/>
    </xf>
    <xf numFmtId="0" fontId="41" fillId="0" borderId="0" xfId="0" applyFont="1">
      <alignment vertical="center"/>
    </xf>
    <xf numFmtId="0" fontId="42" fillId="5" borderId="0" xfId="0" applyFont="1" applyFill="1" applyAlignment="1" applyProtection="1">
      <alignment horizontal="left" vertical="center"/>
      <protection locked="0"/>
    </xf>
    <xf numFmtId="0" fontId="42" fillId="0" borderId="0" xfId="0" quotePrefix="1" applyFont="1">
      <alignment vertical="center"/>
    </xf>
    <xf numFmtId="0" fontId="32" fillId="0" borderId="10" xfId="3" applyBorder="1">
      <alignment vertical="center"/>
    </xf>
    <xf numFmtId="0" fontId="32" fillId="0" borderId="11" xfId="3" applyBorder="1">
      <alignment vertical="center"/>
    </xf>
    <xf numFmtId="0" fontId="42" fillId="0" borderId="11" xfId="0" applyFont="1" applyBorder="1">
      <alignment vertical="center"/>
    </xf>
    <xf numFmtId="0" fontId="42" fillId="0" borderId="12" xfId="0" applyFont="1" applyBorder="1">
      <alignment vertical="center"/>
    </xf>
    <xf numFmtId="0" fontId="32" fillId="0" borderId="32" xfId="3" applyBorder="1">
      <alignment vertical="center"/>
    </xf>
    <xf numFmtId="0" fontId="42" fillId="0" borderId="33" xfId="0" applyFont="1" applyBorder="1">
      <alignment vertical="center"/>
    </xf>
    <xf numFmtId="0" fontId="42" fillId="0" borderId="32" xfId="3" applyFont="1" applyBorder="1">
      <alignment vertical="center"/>
    </xf>
    <xf numFmtId="0" fontId="42" fillId="0" borderId="0" xfId="3" applyFont="1">
      <alignment vertical="center"/>
    </xf>
    <xf numFmtId="0" fontId="32" fillId="0" borderId="13" xfId="3" applyBorder="1">
      <alignment vertical="center"/>
    </xf>
    <xf numFmtId="0" fontId="32" fillId="0" borderId="8" xfId="3" applyBorder="1">
      <alignment vertical="center"/>
    </xf>
    <xf numFmtId="0" fontId="42" fillId="0" borderId="8" xfId="0" applyFont="1" applyBorder="1">
      <alignment vertical="center"/>
    </xf>
    <xf numFmtId="0" fontId="42" fillId="0" borderId="14" xfId="0" applyFont="1" applyBorder="1">
      <alignment vertical="center"/>
    </xf>
    <xf numFmtId="38" fontId="32" fillId="0" borderId="0" xfId="3" applyNumberFormat="1">
      <alignment vertical="center"/>
    </xf>
    <xf numFmtId="0" fontId="42" fillId="0" borderId="96" xfId="0" quotePrefix="1" applyFont="1" applyBorder="1" applyAlignment="1">
      <alignment vertical="center" shrinkToFit="1"/>
    </xf>
    <xf numFmtId="0" fontId="42" fillId="0" borderId="36" xfId="0" quotePrefix="1" applyFont="1" applyBorder="1" applyAlignment="1">
      <alignment vertical="center" wrapText="1" shrinkToFit="1"/>
    </xf>
    <xf numFmtId="40" fontId="32" fillId="6" borderId="36" xfId="6" applyNumberFormat="1" applyFont="1" applyFill="1" applyBorder="1" applyAlignment="1">
      <alignment vertical="center" wrapText="1"/>
    </xf>
    <xf numFmtId="40" fontId="32" fillId="6" borderId="70" xfId="6" applyNumberFormat="1" applyFont="1" applyFill="1" applyBorder="1" applyAlignment="1">
      <alignment vertical="center" wrapText="1"/>
    </xf>
    <xf numFmtId="40" fontId="32" fillId="6" borderId="37" xfId="6" applyNumberFormat="1" applyFont="1" applyFill="1" applyBorder="1" applyAlignment="1">
      <alignment vertical="center" wrapText="1"/>
    </xf>
    <xf numFmtId="0" fontId="42" fillId="0" borderId="18" xfId="0" applyFont="1" applyBorder="1" applyAlignment="1">
      <alignment horizontal="left" vertical="center" shrinkToFit="1"/>
    </xf>
    <xf numFmtId="0" fontId="42" fillId="5" borderId="20" xfId="0" applyFont="1" applyFill="1" applyBorder="1" applyAlignment="1">
      <alignment horizontal="left" vertical="center" shrinkToFit="1"/>
    </xf>
    <xf numFmtId="40" fontId="32" fillId="6" borderId="19" xfId="6" applyNumberFormat="1" applyFont="1" applyFill="1" applyBorder="1" applyAlignment="1">
      <alignment horizontal="right" vertical="center"/>
    </xf>
    <xf numFmtId="38" fontId="32" fillId="6" borderId="19" xfId="6" applyFont="1" applyFill="1" applyBorder="1" applyAlignment="1">
      <alignment horizontal="right" vertical="center"/>
    </xf>
    <xf numFmtId="0" fontId="32" fillId="6" borderId="21" xfId="6" applyNumberFormat="1" applyFont="1" applyFill="1" applyBorder="1" applyAlignment="1">
      <alignment horizontal="right" vertical="center"/>
    </xf>
    <xf numFmtId="176" fontId="32" fillId="6" borderId="102" xfId="6" applyNumberFormat="1" applyFont="1" applyFill="1" applyBorder="1" applyAlignment="1">
      <alignment horizontal="right" vertical="center"/>
    </xf>
    <xf numFmtId="0" fontId="42" fillId="0" borderId="22" xfId="0" applyFont="1" applyBorder="1" applyAlignment="1">
      <alignment horizontal="left" vertical="center" shrinkToFit="1"/>
    </xf>
    <xf numFmtId="0" fontId="42" fillId="5" borderId="3" xfId="0" applyFont="1" applyFill="1" applyBorder="1" applyAlignment="1">
      <alignment horizontal="left" vertical="center" shrinkToFit="1"/>
    </xf>
    <xf numFmtId="0" fontId="42" fillId="4" borderId="3" xfId="0" applyFont="1" applyFill="1" applyBorder="1" applyAlignment="1">
      <alignment vertical="center" wrapText="1" shrinkToFit="1"/>
    </xf>
    <xf numFmtId="0" fontId="32" fillId="4" borderId="1" xfId="6" applyNumberFormat="1" applyFont="1" applyFill="1" applyBorder="1" applyAlignment="1" applyProtection="1">
      <alignment horizontal="left" vertical="center"/>
      <protection locked="0"/>
    </xf>
    <xf numFmtId="40" fontId="32" fillId="6" borderId="1" xfId="6" applyNumberFormat="1" applyFont="1" applyFill="1" applyBorder="1" applyAlignment="1">
      <alignment horizontal="right" vertical="center"/>
    </xf>
    <xf numFmtId="38" fontId="32" fillId="6" borderId="1" xfId="6" applyFont="1" applyFill="1" applyBorder="1" applyAlignment="1">
      <alignment horizontal="right" vertical="center"/>
    </xf>
    <xf numFmtId="0" fontId="32" fillId="6" borderId="23" xfId="6" applyNumberFormat="1" applyFont="1" applyFill="1" applyBorder="1" applyAlignment="1">
      <alignment horizontal="right" vertical="center"/>
    </xf>
    <xf numFmtId="176" fontId="32" fillId="6" borderId="103" xfId="6" applyNumberFormat="1" applyFont="1" applyFill="1" applyBorder="1" applyAlignment="1">
      <alignment horizontal="right" vertical="center"/>
    </xf>
    <xf numFmtId="176" fontId="32" fillId="6" borderId="23" xfId="6" applyNumberFormat="1" applyFont="1" applyFill="1" applyBorder="1" applyAlignment="1">
      <alignment horizontal="right" vertical="center"/>
    </xf>
    <xf numFmtId="0" fontId="42" fillId="0" borderId="47" xfId="0" applyFont="1" applyBorder="1" applyAlignment="1">
      <alignment horizontal="left" vertical="center" shrinkToFit="1"/>
    </xf>
    <xf numFmtId="0" fontId="42" fillId="6" borderId="10" xfId="0" applyFont="1" applyFill="1" applyBorder="1" applyAlignment="1">
      <alignment horizontal="left" vertical="center" shrinkToFit="1"/>
    </xf>
    <xf numFmtId="0" fontId="42" fillId="5" borderId="48" xfId="0" applyFont="1" applyFill="1" applyBorder="1" applyAlignment="1">
      <alignment horizontal="left" vertical="center" shrinkToFit="1"/>
    </xf>
    <xf numFmtId="0" fontId="42" fillId="4" borderId="48" xfId="0" applyFont="1" applyFill="1" applyBorder="1" applyAlignment="1">
      <alignment vertical="center" wrapText="1" shrinkToFit="1"/>
    </xf>
    <xf numFmtId="0" fontId="42" fillId="4" borderId="48" xfId="0" applyFont="1" applyFill="1" applyBorder="1" applyAlignment="1">
      <alignment vertical="center" wrapText="1"/>
    </xf>
    <xf numFmtId="0" fontId="32" fillId="4" borderId="97" xfId="6" applyNumberFormat="1" applyFont="1" applyFill="1" applyBorder="1" applyAlignment="1" applyProtection="1">
      <alignment horizontal="left" vertical="center"/>
      <protection locked="0"/>
    </xf>
    <xf numFmtId="40" fontId="32" fillId="6" borderId="97" xfId="6" applyNumberFormat="1" applyFont="1" applyFill="1" applyBorder="1" applyAlignment="1">
      <alignment horizontal="right" vertical="center"/>
    </xf>
    <xf numFmtId="38" fontId="32" fillId="3" borderId="88" xfId="6" applyFont="1" applyFill="1" applyBorder="1" applyAlignment="1" applyProtection="1">
      <alignment horizontal="right" vertical="center"/>
      <protection locked="0"/>
    </xf>
    <xf numFmtId="38" fontId="32" fillId="6" borderId="97" xfId="6" applyFont="1" applyFill="1" applyBorder="1" applyAlignment="1">
      <alignment horizontal="right" vertical="center"/>
    </xf>
    <xf numFmtId="176" fontId="32" fillId="6" borderId="123" xfId="6" applyNumberFormat="1" applyFont="1" applyFill="1" applyBorder="1" applyAlignment="1">
      <alignment horizontal="right" vertical="center"/>
    </xf>
    <xf numFmtId="176" fontId="32" fillId="6" borderId="210" xfId="6" applyNumberFormat="1" applyFont="1" applyFill="1" applyBorder="1" applyAlignment="1">
      <alignment horizontal="right" vertical="center"/>
    </xf>
    <xf numFmtId="0" fontId="42" fillId="0" borderId="98" xfId="0" applyFont="1" applyBorder="1" applyAlignment="1">
      <alignment vertical="center" shrinkToFit="1"/>
    </xf>
    <xf numFmtId="40" fontId="32" fillId="6" borderId="65" xfId="6" applyNumberFormat="1" applyFont="1" applyFill="1" applyBorder="1" applyAlignment="1">
      <alignment horizontal="right" vertical="center"/>
    </xf>
    <xf numFmtId="176" fontId="32" fillId="6" borderId="191" xfId="6" applyNumberFormat="1" applyFont="1" applyFill="1" applyBorder="1" applyAlignment="1">
      <alignment horizontal="right" vertical="center"/>
    </xf>
    <xf numFmtId="176" fontId="32" fillId="6" borderId="41" xfId="6" applyNumberFormat="1" applyFont="1" applyFill="1" applyBorder="1" applyAlignment="1">
      <alignment horizontal="right" vertical="center"/>
    </xf>
    <xf numFmtId="38" fontId="32" fillId="6" borderId="2" xfId="6" applyFont="1" applyFill="1" applyBorder="1" applyAlignment="1">
      <alignment horizontal="right" vertical="center"/>
    </xf>
    <xf numFmtId="0" fontId="42" fillId="0" borderId="214" xfId="0" applyFont="1" applyBorder="1" applyAlignment="1">
      <alignment horizontal="left" vertical="center" shrinkToFit="1"/>
    </xf>
    <xf numFmtId="0" fontId="42" fillId="4" borderId="97" xfId="0" applyFont="1" applyFill="1" applyBorder="1" applyAlignment="1">
      <alignment vertical="center" wrapText="1" shrinkToFit="1"/>
    </xf>
    <xf numFmtId="0" fontId="42" fillId="0" borderId="20" xfId="0" applyFont="1" applyBorder="1" applyAlignment="1">
      <alignment vertical="center" wrapText="1" shrinkToFit="1"/>
    </xf>
    <xf numFmtId="40" fontId="32" fillId="6" borderId="2" xfId="6" applyNumberFormat="1" applyFont="1" applyFill="1" applyBorder="1" applyAlignment="1">
      <alignment horizontal="right" vertical="center"/>
    </xf>
    <xf numFmtId="0" fontId="32" fillId="6" borderId="41" xfId="6" applyNumberFormat="1" applyFont="1" applyFill="1" applyBorder="1" applyAlignment="1">
      <alignment horizontal="right" vertical="center"/>
    </xf>
    <xf numFmtId="40" fontId="32" fillId="6" borderId="48" xfId="6" applyNumberFormat="1" applyFont="1" applyFill="1" applyBorder="1" applyAlignment="1">
      <alignment horizontal="right" vertical="center"/>
    </xf>
    <xf numFmtId="38" fontId="32" fillId="3" borderId="10" xfId="6" applyFont="1" applyFill="1" applyBorder="1" applyAlignment="1" applyProtection="1">
      <alignment horizontal="right" vertical="center"/>
      <protection locked="0"/>
    </xf>
    <xf numFmtId="38" fontId="32" fillId="6" borderId="48" xfId="6" applyFont="1" applyFill="1" applyBorder="1" applyAlignment="1">
      <alignment horizontal="right" vertical="center"/>
    </xf>
    <xf numFmtId="176" fontId="32" fillId="6" borderId="61" xfId="6" applyNumberFormat="1" applyFont="1" applyFill="1" applyBorder="1" applyAlignment="1">
      <alignment horizontal="right" vertical="center"/>
    </xf>
    <xf numFmtId="40" fontId="32" fillId="6" borderId="217" xfId="6" applyNumberFormat="1" applyFont="1" applyFill="1" applyBorder="1" applyAlignment="1">
      <alignment horizontal="right" vertical="center"/>
    </xf>
    <xf numFmtId="176" fontId="32" fillId="6" borderId="218" xfId="6" applyNumberFormat="1" applyFont="1" applyFill="1" applyBorder="1" applyAlignment="1">
      <alignment horizontal="right" vertical="center"/>
    </xf>
    <xf numFmtId="176" fontId="32" fillId="6" borderId="194" xfId="6" applyNumberFormat="1" applyFont="1" applyFill="1" applyBorder="1" applyAlignment="1">
      <alignment horizontal="right" vertical="center"/>
    </xf>
    <xf numFmtId="176" fontId="32" fillId="6" borderId="21" xfId="6" applyNumberFormat="1" applyFont="1" applyFill="1" applyBorder="1" applyAlignment="1">
      <alignment horizontal="right" vertical="center"/>
    </xf>
    <xf numFmtId="0" fontId="42" fillId="4" borderId="215" xfId="0" applyFont="1" applyFill="1" applyBorder="1" applyAlignment="1">
      <alignment vertical="center" wrapText="1" shrinkToFit="1"/>
    </xf>
    <xf numFmtId="40" fontId="32" fillId="6" borderId="91" xfId="6" applyNumberFormat="1" applyFont="1" applyFill="1" applyBorder="1" applyAlignment="1">
      <alignment horizontal="right" vertical="center"/>
    </xf>
    <xf numFmtId="176" fontId="32" fillId="6" borderId="92" xfId="6" applyNumberFormat="1" applyFont="1" applyFill="1" applyBorder="1" applyAlignment="1">
      <alignment horizontal="right" vertical="center"/>
    </xf>
    <xf numFmtId="176" fontId="32" fillId="6" borderId="149" xfId="6" applyNumberFormat="1" applyFont="1" applyFill="1" applyBorder="1" applyAlignment="1">
      <alignment horizontal="right" vertical="center"/>
    </xf>
    <xf numFmtId="0" fontId="42" fillId="4" borderId="232" xfId="0" applyFont="1" applyFill="1" applyBorder="1" applyAlignment="1">
      <alignment vertical="center" wrapText="1" shrinkToFit="1"/>
    </xf>
    <xf numFmtId="0" fontId="32" fillId="6" borderId="92" xfId="6" applyNumberFormat="1" applyFont="1" applyFill="1" applyBorder="1" applyAlignment="1">
      <alignment horizontal="right" vertical="center"/>
    </xf>
    <xf numFmtId="0" fontId="92" fillId="0" borderId="0" xfId="0" applyFont="1" applyAlignment="1">
      <alignment horizontal="center" vertical="center"/>
    </xf>
    <xf numFmtId="0" fontId="42" fillId="0" borderId="0" xfId="0" applyFont="1" applyAlignment="1">
      <alignment vertical="top"/>
    </xf>
    <xf numFmtId="0" fontId="42" fillId="0" borderId="19"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0" xfId="0" applyFont="1" applyAlignment="1">
      <alignment horizontal="center" vertical="center" wrapText="1"/>
    </xf>
    <xf numFmtId="0" fontId="42" fillId="0" borderId="228" xfId="0" applyFont="1" applyBorder="1" applyAlignment="1">
      <alignment horizontal="center" vertical="center" shrinkToFit="1"/>
    </xf>
    <xf numFmtId="0" fontId="42" fillId="0" borderId="228" xfId="0" quotePrefix="1" applyFont="1" applyBorder="1" applyAlignment="1">
      <alignment horizontal="center" vertical="center" wrapText="1"/>
    </xf>
    <xf numFmtId="0" fontId="42" fillId="0" borderId="228" xfId="0" quotePrefix="1" applyFont="1" applyBorder="1" applyAlignment="1">
      <alignment horizontal="center" vertical="center" shrinkToFit="1"/>
    </xf>
    <xf numFmtId="49" fontId="42" fillId="0" borderId="228" xfId="0" applyNumberFormat="1" applyFont="1" applyBorder="1" applyAlignment="1">
      <alignment horizontal="center" vertical="center" wrapText="1"/>
    </xf>
    <xf numFmtId="49" fontId="42" fillId="0" borderId="228" xfId="0" quotePrefix="1" applyNumberFormat="1" applyFont="1" applyBorder="1" applyAlignment="1">
      <alignment horizontal="center" vertical="center" wrapText="1"/>
    </xf>
    <xf numFmtId="0" fontId="42" fillId="3" borderId="19" xfId="4" applyFont="1" applyFill="1" applyBorder="1" applyAlignment="1">
      <alignment horizontal="left" vertical="center" wrapText="1"/>
    </xf>
    <xf numFmtId="0" fontId="42" fillId="4" borderId="19" xfId="4" applyFont="1" applyFill="1" applyBorder="1" applyAlignment="1">
      <alignment vertical="center" wrapText="1"/>
    </xf>
    <xf numFmtId="0" fontId="42" fillId="4" borderId="19" xfId="4" applyFont="1" applyFill="1" applyBorder="1" applyAlignment="1">
      <alignment vertical="center" shrinkToFit="1"/>
    </xf>
    <xf numFmtId="0" fontId="42" fillId="3" borderId="19" xfId="4" applyFont="1" applyFill="1" applyBorder="1" applyAlignment="1">
      <alignment horizontal="center" vertical="center" wrapText="1"/>
    </xf>
    <xf numFmtId="178" fontId="42" fillId="3" borderId="19" xfId="4" applyNumberFormat="1" applyFont="1" applyFill="1" applyBorder="1" applyAlignment="1">
      <alignment horizontal="center" vertical="center" wrapText="1"/>
    </xf>
    <xf numFmtId="38" fontId="42" fillId="3" borderId="19" xfId="1" applyFont="1" applyFill="1" applyBorder="1" applyAlignment="1">
      <alignment horizontal="right" vertical="center" wrapText="1"/>
    </xf>
    <xf numFmtId="188" fontId="42" fillId="3" borderId="19" xfId="1" applyNumberFormat="1" applyFont="1" applyFill="1" applyBorder="1" applyAlignment="1">
      <alignment horizontal="right" vertical="center" wrapText="1"/>
    </xf>
    <xf numFmtId="38" fontId="42" fillId="3" borderId="19" xfId="1" applyFont="1" applyFill="1" applyBorder="1" applyAlignment="1">
      <alignment vertical="center" wrapText="1"/>
    </xf>
    <xf numFmtId="177" fontId="42" fillId="3" borderId="19" xfId="4" applyNumberFormat="1" applyFont="1" applyFill="1" applyBorder="1" applyAlignment="1">
      <alignment horizontal="center" vertical="center" wrapText="1"/>
    </xf>
    <xf numFmtId="38" fontId="42" fillId="3" borderId="21" xfId="1" applyFont="1" applyFill="1" applyBorder="1" applyAlignment="1">
      <alignment horizontal="right" vertical="center" wrapText="1"/>
    </xf>
    <xf numFmtId="0" fontId="42" fillId="3" borderId="1" xfId="4" applyFont="1" applyFill="1" applyBorder="1" applyAlignment="1">
      <alignment horizontal="left" vertical="center" wrapText="1"/>
    </xf>
    <xf numFmtId="0" fontId="42" fillId="4" borderId="1" xfId="4" applyFont="1" applyFill="1" applyBorder="1" applyAlignment="1">
      <alignment vertical="center" wrapText="1"/>
    </xf>
    <xf numFmtId="0" fontId="42" fillId="4" borderId="1" xfId="4" applyFont="1" applyFill="1" applyBorder="1" applyAlignment="1">
      <alignment vertical="center" shrinkToFit="1"/>
    </xf>
    <xf numFmtId="0" fontId="42" fillId="3" borderId="1" xfId="4" applyFont="1" applyFill="1" applyBorder="1" applyAlignment="1">
      <alignment horizontal="center" vertical="center" wrapText="1"/>
    </xf>
    <xf numFmtId="178" fontId="42" fillId="3" borderId="1" xfId="4" applyNumberFormat="1" applyFont="1" applyFill="1" applyBorder="1" applyAlignment="1">
      <alignment horizontal="center" vertical="center" wrapText="1"/>
    </xf>
    <xf numFmtId="49" fontId="42" fillId="4" borderId="1" xfId="4" applyNumberFormat="1" applyFont="1" applyFill="1" applyBorder="1" applyAlignment="1">
      <alignment vertical="center" shrinkToFit="1"/>
    </xf>
    <xf numFmtId="38" fontId="42" fillId="3" borderId="1" xfId="1" applyFont="1" applyFill="1" applyBorder="1" applyAlignment="1">
      <alignment horizontal="right" vertical="center" wrapText="1"/>
    </xf>
    <xf numFmtId="188" fontId="42" fillId="3" borderId="1" xfId="1" applyNumberFormat="1" applyFont="1" applyFill="1" applyBorder="1" applyAlignment="1">
      <alignment horizontal="right" vertical="center" wrapText="1"/>
    </xf>
    <xf numFmtId="49" fontId="42" fillId="4" borderId="1" xfId="4" applyNumberFormat="1" applyFont="1" applyFill="1" applyBorder="1" applyAlignment="1">
      <alignment vertical="center" wrapText="1"/>
    </xf>
    <xf numFmtId="49" fontId="42" fillId="4" borderId="1" xfId="4" applyNumberFormat="1" applyFont="1" applyFill="1" applyBorder="1" applyAlignment="1">
      <alignment horizontal="left" vertical="center" wrapText="1"/>
    </xf>
    <xf numFmtId="38" fontId="42" fillId="3" borderId="1" xfId="1" applyFont="1" applyFill="1" applyBorder="1" applyAlignment="1">
      <alignment vertical="center" wrapText="1"/>
    </xf>
    <xf numFmtId="177" fontId="42" fillId="3" borderId="1" xfId="4" applyNumberFormat="1" applyFont="1" applyFill="1" applyBorder="1" applyAlignment="1">
      <alignment horizontal="center" vertical="center" wrapText="1"/>
    </xf>
    <xf numFmtId="38" fontId="42" fillId="3" borderId="23" xfId="1" applyFont="1" applyFill="1" applyBorder="1" applyAlignment="1">
      <alignment horizontal="right" vertical="center" wrapText="1"/>
    </xf>
    <xf numFmtId="49" fontId="42" fillId="11" borderId="91" xfId="4" quotePrefix="1" applyNumberFormat="1" applyFont="1" applyFill="1" applyBorder="1" applyAlignment="1">
      <alignment horizontal="center" vertical="center" wrapText="1"/>
    </xf>
    <xf numFmtId="38" fontId="42" fillId="11" borderId="91" xfId="1" applyFont="1" applyFill="1" applyBorder="1" applyAlignment="1">
      <alignment horizontal="right" vertical="center" wrapText="1"/>
    </xf>
    <xf numFmtId="177" fontId="42" fillId="11" borderId="91" xfId="1" applyNumberFormat="1" applyFont="1" applyFill="1" applyBorder="1" applyAlignment="1">
      <alignment horizontal="right" vertical="center" wrapText="1"/>
    </xf>
    <xf numFmtId="38" fontId="42" fillId="11" borderId="92" xfId="1" applyFont="1" applyFill="1" applyBorder="1" applyAlignment="1">
      <alignment horizontal="right" vertical="center" wrapText="1"/>
    </xf>
    <xf numFmtId="49" fontId="78" fillId="0" borderId="228" xfId="0" quotePrefix="1" applyNumberFormat="1" applyFont="1" applyBorder="1" applyAlignment="1">
      <alignment horizontal="center" vertical="center" wrapText="1"/>
    </xf>
    <xf numFmtId="0" fontId="42" fillId="4" borderId="19" xfId="4" applyFont="1" applyFill="1" applyBorder="1">
      <alignment vertical="center"/>
    </xf>
    <xf numFmtId="49" fontId="42" fillId="4" borderId="19" xfId="4" applyNumberFormat="1" applyFont="1" applyFill="1" applyBorder="1" applyAlignment="1">
      <alignment vertical="center" shrinkToFit="1"/>
    </xf>
    <xf numFmtId="49" fontId="42" fillId="4" borderId="19" xfId="4" applyNumberFormat="1" applyFont="1" applyFill="1" applyBorder="1">
      <alignment vertical="center"/>
    </xf>
    <xf numFmtId="49" fontId="42" fillId="4" borderId="19" xfId="4" applyNumberFormat="1" applyFont="1" applyFill="1" applyBorder="1" applyAlignment="1">
      <alignment horizontal="left" vertical="center" wrapText="1"/>
    </xf>
    <xf numFmtId="0" fontId="42" fillId="4" borderId="1" xfId="4" applyFont="1" applyFill="1" applyBorder="1">
      <alignment vertical="center"/>
    </xf>
    <xf numFmtId="49" fontId="42" fillId="4" borderId="1" xfId="4" applyNumberFormat="1" applyFont="1" applyFill="1" applyBorder="1">
      <alignment vertical="center"/>
    </xf>
    <xf numFmtId="0" fontId="42" fillId="3" borderId="97" xfId="4" applyFont="1" applyFill="1" applyBorder="1" applyAlignment="1">
      <alignment horizontal="center" vertical="center" wrapText="1"/>
    </xf>
    <xf numFmtId="0" fontId="32" fillId="0" borderId="0" xfId="30" applyFont="1" applyAlignment="1">
      <alignment vertical="center"/>
    </xf>
    <xf numFmtId="0" fontId="32" fillId="2" borderId="1" xfId="30" applyFont="1" applyFill="1" applyBorder="1" applyAlignment="1">
      <alignment vertical="center"/>
    </xf>
    <xf numFmtId="0" fontId="32" fillId="0" borderId="2" xfId="40" applyFont="1" applyBorder="1" applyAlignment="1">
      <alignment horizontal="justify" vertical="center"/>
    </xf>
    <xf numFmtId="0" fontId="32" fillId="0" borderId="1" xfId="40" applyFont="1" applyBorder="1" applyAlignment="1">
      <alignment horizontal="justify" vertical="center"/>
    </xf>
    <xf numFmtId="0" fontId="32" fillId="0" borderId="0" xfId="40" applyFont="1" applyAlignment="1">
      <alignment vertical="center"/>
    </xf>
    <xf numFmtId="0" fontId="32" fillId="2" borderId="1" xfId="40" applyFont="1" applyFill="1" applyBorder="1" applyAlignment="1">
      <alignment vertical="center"/>
    </xf>
    <xf numFmtId="0" fontId="32" fillId="0" borderId="71" xfId="40" applyFont="1" applyBorder="1" applyAlignment="1">
      <alignment horizontal="justify" vertical="center"/>
    </xf>
    <xf numFmtId="0" fontId="93" fillId="0" borderId="2" xfId="30" applyFont="1" applyBorder="1" applyAlignment="1">
      <alignment vertical="center"/>
    </xf>
    <xf numFmtId="0" fontId="32" fillId="0" borderId="1" xfId="30" applyFont="1" applyBorder="1" applyAlignment="1">
      <alignment vertical="center"/>
    </xf>
    <xf numFmtId="0" fontId="32" fillId="2" borderId="1" xfId="0" applyFont="1" applyFill="1" applyBorder="1" applyAlignment="1">
      <alignment horizontal="left" vertical="top"/>
    </xf>
    <xf numFmtId="0" fontId="32" fillId="0" borderId="2" xfId="0" applyFont="1" applyBorder="1">
      <alignment vertical="center"/>
    </xf>
    <xf numFmtId="0" fontId="32" fillId="0" borderId="1" xfId="0" applyFont="1" applyBorder="1">
      <alignment vertical="center"/>
    </xf>
    <xf numFmtId="0" fontId="32" fillId="2" borderId="1" xfId="0" applyFont="1" applyFill="1" applyBorder="1">
      <alignment vertical="center"/>
    </xf>
    <xf numFmtId="0" fontId="93" fillId="0" borderId="2" xfId="0" applyFont="1" applyBorder="1">
      <alignment vertical="center"/>
    </xf>
    <xf numFmtId="0" fontId="32" fillId="2" borderId="48" xfId="0" applyFont="1" applyFill="1" applyBorder="1">
      <alignment vertical="center"/>
    </xf>
    <xf numFmtId="0" fontId="32" fillId="0" borderId="1" xfId="40" applyFont="1" applyBorder="1" applyAlignment="1">
      <alignment vertical="center"/>
    </xf>
    <xf numFmtId="0" fontId="93" fillId="0" borderId="1" xfId="0" applyFont="1" applyBorder="1">
      <alignment vertical="center"/>
    </xf>
    <xf numFmtId="0" fontId="32" fillId="0" borderId="0" xfId="40" applyFont="1" applyAlignment="1">
      <alignment horizontal="justify" vertical="center"/>
    </xf>
    <xf numFmtId="0" fontId="42" fillId="0" borderId="1" xfId="0" applyFont="1" applyBorder="1">
      <alignment vertical="center"/>
    </xf>
    <xf numFmtId="0" fontId="32" fillId="0" borderId="1" xfId="42" applyFont="1" applyBorder="1" applyAlignment="1">
      <alignment vertical="center" wrapText="1"/>
    </xf>
    <xf numFmtId="0" fontId="32" fillId="0" borderId="1" xfId="42" applyFont="1" applyBorder="1" applyAlignment="1">
      <alignment vertical="center"/>
    </xf>
    <xf numFmtId="0" fontId="32" fillId="2" borderId="1" xfId="34" applyFont="1" applyFill="1" applyBorder="1">
      <alignment vertical="center"/>
    </xf>
    <xf numFmtId="0" fontId="94" fillId="0" borderId="0" xfId="30" applyFont="1" applyAlignment="1">
      <alignment vertical="center"/>
    </xf>
    <xf numFmtId="0" fontId="51" fillId="0" borderId="0" xfId="30" applyFont="1" applyAlignment="1">
      <alignment vertical="center"/>
    </xf>
    <xf numFmtId="0" fontId="42" fillId="0" borderId="0" xfId="8" applyFont="1" applyAlignment="1">
      <alignment horizontal="center" vertical="center" wrapText="1"/>
    </xf>
    <xf numFmtId="0" fontId="32" fillId="2" borderId="1" xfId="0" applyFont="1" applyFill="1" applyBorder="1" applyAlignment="1">
      <alignment vertical="top"/>
    </xf>
    <xf numFmtId="0" fontId="32" fillId="0" borderId="0" xfId="0" applyFont="1">
      <alignment vertical="center"/>
    </xf>
    <xf numFmtId="0" fontId="32" fillId="2" borderId="1" xfId="42" applyFont="1" applyFill="1" applyBorder="1" applyAlignment="1">
      <alignment vertical="center"/>
    </xf>
    <xf numFmtId="0" fontId="32" fillId="0" borderId="0" xfId="42" applyFont="1" applyAlignment="1">
      <alignment vertical="center"/>
    </xf>
    <xf numFmtId="0" fontId="0" fillId="0" borderId="87" xfId="0" applyBorder="1" applyAlignment="1">
      <alignment horizontal="center" vertical="center" wrapText="1"/>
    </xf>
    <xf numFmtId="0" fontId="32" fillId="5" borderId="1" xfId="0" applyFont="1" applyFill="1" applyBorder="1">
      <alignment vertical="center"/>
    </xf>
    <xf numFmtId="0" fontId="42" fillId="11" borderId="91" xfId="4" applyFont="1" applyFill="1" applyBorder="1" applyAlignment="1">
      <alignment horizontal="center" vertical="center" wrapText="1"/>
    </xf>
    <xf numFmtId="49" fontId="42" fillId="0" borderId="229" xfId="0" applyNumberFormat="1" applyFont="1" applyBorder="1" applyAlignment="1">
      <alignment horizontal="center" vertical="center" wrapText="1"/>
    </xf>
    <xf numFmtId="38" fontId="0" fillId="7" borderId="120" xfId="0" applyNumberFormat="1" applyFill="1" applyBorder="1" applyAlignment="1">
      <alignment horizontal="right" vertical="center"/>
    </xf>
    <xf numFmtId="38" fontId="0" fillId="3" borderId="1" xfId="0" applyNumberFormat="1" applyFill="1" applyBorder="1" applyAlignment="1">
      <alignment horizontal="right" vertical="center"/>
    </xf>
    <xf numFmtId="38" fontId="0" fillId="3" borderId="23" xfId="0" applyNumberFormat="1" applyFill="1" applyBorder="1" applyAlignment="1">
      <alignment horizontal="right" vertical="center"/>
    </xf>
    <xf numFmtId="38" fontId="0" fillId="3" borderId="25" xfId="0" applyNumberFormat="1" applyFill="1" applyBorder="1" applyAlignment="1">
      <alignment horizontal="right" vertical="center"/>
    </xf>
    <xf numFmtId="38" fontId="0" fillId="3" borderId="27" xfId="0" applyNumberFormat="1" applyFill="1" applyBorder="1" applyAlignment="1">
      <alignment horizontal="right" vertical="center"/>
    </xf>
    <xf numFmtId="0" fontId="82" fillId="0" borderId="0" xfId="4" applyFont="1" applyAlignment="1">
      <alignment vertical="center" wrapText="1"/>
    </xf>
    <xf numFmtId="0" fontId="84" fillId="0" borderId="3" xfId="102" applyFont="1" applyBorder="1" applyAlignment="1">
      <alignment horizontal="center" vertical="center"/>
    </xf>
    <xf numFmtId="0" fontId="84" fillId="0" borderId="71" xfId="102" applyFont="1" applyBorder="1" applyAlignment="1">
      <alignment horizontal="center" vertical="center"/>
    </xf>
    <xf numFmtId="0" fontId="84" fillId="0" borderId="42" xfId="102" applyFont="1" applyBorder="1" applyAlignment="1">
      <alignment horizontal="center" vertical="center"/>
    </xf>
    <xf numFmtId="0" fontId="79" fillId="0" borderId="10" xfId="4" applyFont="1" applyBorder="1" applyAlignment="1">
      <alignment vertical="center" wrapText="1"/>
    </xf>
    <xf numFmtId="0" fontId="79" fillId="0" borderId="11" xfId="4" applyFont="1" applyBorder="1" applyAlignment="1">
      <alignment vertical="center" wrapText="1"/>
    </xf>
    <xf numFmtId="0" fontId="79" fillId="0" borderId="12" xfId="4" applyFont="1" applyBorder="1" applyAlignment="1">
      <alignment vertical="center" wrapText="1"/>
    </xf>
    <xf numFmtId="0" fontId="79" fillId="0" borderId="32" xfId="4" applyFont="1" applyBorder="1" applyAlignment="1">
      <alignment vertical="center" wrapText="1"/>
    </xf>
    <xf numFmtId="0" fontId="79" fillId="0" borderId="0" xfId="4" applyFont="1" applyAlignment="1">
      <alignment vertical="center" wrapText="1"/>
    </xf>
    <xf numFmtId="0" fontId="79" fillId="0" borderId="33" xfId="4" applyFont="1" applyBorder="1" applyAlignment="1">
      <alignment vertical="center" wrapText="1"/>
    </xf>
    <xf numFmtId="0" fontId="79" fillId="0" borderId="13" xfId="4" applyFont="1" applyBorder="1" applyAlignment="1">
      <alignment vertical="center" wrapText="1"/>
    </xf>
    <xf numFmtId="0" fontId="79" fillId="0" borderId="8" xfId="4" applyFont="1" applyBorder="1" applyAlignment="1">
      <alignment vertical="center" wrapText="1"/>
    </xf>
    <xf numFmtId="0" fontId="79" fillId="0" borderId="14" xfId="4" applyFont="1" applyBorder="1" applyAlignment="1">
      <alignment vertical="center" wrapText="1"/>
    </xf>
    <xf numFmtId="0" fontId="42" fillId="0" borderId="48" xfId="5" applyFont="1" applyBorder="1" applyAlignment="1">
      <alignment horizontal="center" vertical="center" wrapText="1"/>
    </xf>
    <xf numFmtId="0" fontId="42" fillId="0" borderId="2" xfId="5" applyFont="1" applyBorder="1" applyAlignment="1">
      <alignment horizontal="center" vertical="center" wrapText="1"/>
    </xf>
    <xf numFmtId="0" fontId="24" fillId="0" borderId="48" xfId="5" applyFont="1" applyBorder="1" applyAlignment="1">
      <alignment horizontal="center" vertical="center" wrapText="1"/>
    </xf>
    <xf numFmtId="0" fontId="24" fillId="0" borderId="2" xfId="5" applyFont="1" applyBorder="1" applyAlignment="1">
      <alignment horizontal="center" vertical="center" wrapText="1"/>
    </xf>
    <xf numFmtId="0" fontId="56" fillId="0" borderId="3" xfId="48" applyFont="1" applyBorder="1" applyAlignment="1">
      <alignment horizontal="left" vertical="center"/>
    </xf>
    <xf numFmtId="0" fontId="56" fillId="0" borderId="42" xfId="48" applyFont="1" applyBorder="1" applyAlignment="1">
      <alignment horizontal="left" vertical="center"/>
    </xf>
    <xf numFmtId="0" fontId="24" fillId="0" borderId="75" xfId="4" applyBorder="1" applyAlignment="1">
      <alignment horizontal="center" vertical="center"/>
    </xf>
    <xf numFmtId="0" fontId="32" fillId="0" borderId="76" xfId="5" applyBorder="1" applyAlignment="1">
      <alignment horizontal="center" vertical="center"/>
    </xf>
    <xf numFmtId="0" fontId="0" fillId="3" borderId="78" xfId="4" applyFont="1" applyFill="1" applyBorder="1" applyAlignment="1">
      <alignment horizontal="left" vertical="center"/>
    </xf>
    <xf numFmtId="0" fontId="32" fillId="3" borderId="79" xfId="5" applyFill="1" applyBorder="1" applyAlignment="1">
      <alignment horizontal="left" vertical="center"/>
    </xf>
    <xf numFmtId="0" fontId="24" fillId="0" borderId="5" xfId="4" applyBorder="1" applyAlignment="1">
      <alignment horizontal="center" vertical="center"/>
    </xf>
    <xf numFmtId="0" fontId="33" fillId="0" borderId="10" xfId="4" applyFont="1" applyBorder="1" applyAlignment="1">
      <alignment horizontal="left" vertical="center" wrapText="1"/>
    </xf>
    <xf numFmtId="0" fontId="33" fillId="0" borderId="11" xfId="4" applyFont="1" applyBorder="1" applyAlignment="1">
      <alignment horizontal="left" vertical="center" wrapText="1"/>
    </xf>
    <xf numFmtId="0" fontId="33" fillId="0" borderId="12" xfId="4" applyFont="1" applyBorder="1" applyAlignment="1">
      <alignment horizontal="left" vertical="center" wrapText="1"/>
    </xf>
    <xf numFmtId="0" fontId="56" fillId="0" borderId="3" xfId="43" applyFont="1" applyBorder="1" applyAlignment="1">
      <alignment horizontal="center" vertical="center"/>
    </xf>
    <xf numFmtId="0" fontId="56" fillId="0" borderId="42" xfId="43" applyFont="1" applyBorder="1" applyAlignment="1">
      <alignment horizontal="center" vertical="center"/>
    </xf>
    <xf numFmtId="0" fontId="24" fillId="7" borderId="78" xfId="4" applyFill="1" applyBorder="1" applyAlignment="1">
      <alignment horizontal="left" vertical="center"/>
    </xf>
    <xf numFmtId="0" fontId="32" fillId="7" borderId="76" xfId="5" applyFill="1" applyBorder="1" applyAlignment="1">
      <alignment horizontal="left" vertical="center"/>
    </xf>
    <xf numFmtId="0" fontId="32" fillId="7" borderId="79" xfId="5" applyFill="1" applyBorder="1" applyAlignment="1">
      <alignment horizontal="left" vertical="center"/>
    </xf>
    <xf numFmtId="0" fontId="60" fillId="0" borderId="32" xfId="5" applyFont="1" applyBorder="1" applyAlignment="1">
      <alignment horizontal="left" vertical="center" wrapText="1"/>
    </xf>
    <xf numFmtId="0" fontId="60" fillId="0" borderId="0" xfId="5" applyFont="1" applyAlignment="1">
      <alignment horizontal="left" vertical="center" wrapText="1"/>
    </xf>
    <xf numFmtId="0" fontId="60" fillId="0" borderId="33" xfId="5" applyFont="1" applyBorder="1" applyAlignment="1">
      <alignment horizontal="left" vertical="center" wrapText="1"/>
    </xf>
    <xf numFmtId="0" fontId="60" fillId="0" borderId="13" xfId="5" applyFont="1" applyBorder="1" applyAlignment="1">
      <alignment horizontal="left" vertical="center" wrapText="1"/>
    </xf>
    <xf numFmtId="0" fontId="60" fillId="0" borderId="8" xfId="5" applyFont="1" applyBorder="1" applyAlignment="1">
      <alignment horizontal="left" vertical="center" wrapText="1"/>
    </xf>
    <xf numFmtId="0" fontId="60" fillId="0" borderId="14" xfId="5" applyFont="1" applyBorder="1" applyAlignment="1">
      <alignment horizontal="left" vertical="center" wrapText="1"/>
    </xf>
    <xf numFmtId="0" fontId="0" fillId="0" borderId="48" xfId="5" applyFont="1" applyBorder="1" applyAlignment="1">
      <alignment horizontal="center"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Border="1" applyAlignment="1">
      <alignment horizontal="center" vertical="center"/>
    </xf>
    <xf numFmtId="0" fontId="0" fillId="7" borderId="78" xfId="0" applyFill="1" applyBorder="1" applyAlignment="1">
      <alignment horizontal="left" vertical="center" shrinkToFit="1"/>
    </xf>
    <xf numFmtId="0" fontId="0" fillId="7" borderId="76" xfId="0" applyFill="1" applyBorder="1" applyAlignment="1">
      <alignment horizontal="left" vertical="center" shrinkToFit="1"/>
    </xf>
    <xf numFmtId="0" fontId="0" fillId="7" borderId="79" xfId="0" applyFill="1" applyBorder="1" applyAlignment="1">
      <alignment horizontal="left" vertical="center" shrinkToFit="1"/>
    </xf>
    <xf numFmtId="0" fontId="0" fillId="3" borderId="0" xfId="0" applyFill="1" applyAlignment="1">
      <alignment horizontal="center" vertical="center"/>
    </xf>
    <xf numFmtId="0" fontId="0" fillId="3" borderId="10" xfId="0" applyFill="1" applyBorder="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8" xfId="0" applyFill="1" applyBorder="1" applyAlignment="1">
      <alignment horizontal="left" vertical="top" wrapText="1"/>
    </xf>
    <xf numFmtId="0" fontId="0" fillId="3" borderId="14" xfId="0" applyFill="1" applyBorder="1" applyAlignment="1">
      <alignment horizontal="left" vertical="top" wrapText="1"/>
    </xf>
    <xf numFmtId="0" fontId="0" fillId="0" borderId="32" xfId="0" applyBorder="1" applyAlignment="1">
      <alignment horizontal="left" vertical="center"/>
    </xf>
    <xf numFmtId="0" fontId="0" fillId="0" borderId="0" xfId="0" applyAlignment="1">
      <alignment horizontal="left" vertical="center"/>
    </xf>
    <xf numFmtId="0" fontId="0" fillId="0" borderId="33" xfId="0" applyBorder="1" applyAlignment="1">
      <alignment horizontal="left" vertical="center"/>
    </xf>
    <xf numFmtId="0" fontId="0" fillId="0" borderId="13" xfId="0" applyBorder="1" applyAlignment="1">
      <alignment horizontal="left" vertical="top"/>
    </xf>
    <xf numFmtId="0" fontId="0" fillId="0" borderId="8" xfId="0" applyBorder="1" applyAlignment="1">
      <alignment horizontal="left" vertical="top"/>
    </xf>
    <xf numFmtId="0" fontId="0" fillId="0" borderId="8" xfId="0" applyBorder="1" applyAlignment="1">
      <alignment horizontal="left" vertical="center" wrapText="1"/>
    </xf>
    <xf numFmtId="0" fontId="0" fillId="0" borderId="14" xfId="0" applyBorder="1" applyAlignment="1">
      <alignment horizontal="left" vertical="center" wrapText="1"/>
    </xf>
    <xf numFmtId="0" fontId="0" fillId="3" borderId="8" xfId="0" applyFill="1" applyBorder="1" applyAlignment="1">
      <alignment horizontal="left" vertical="center"/>
    </xf>
    <xf numFmtId="0" fontId="0" fillId="3" borderId="8" xfId="0" applyFill="1" applyBorder="1" applyAlignment="1">
      <alignment vertical="center"/>
    </xf>
    <xf numFmtId="0" fontId="30" fillId="0" borderId="4" xfId="0" applyFont="1" applyBorder="1" applyAlignment="1">
      <alignment horizontal="center" vertical="center" textRotation="255"/>
    </xf>
    <xf numFmtId="0" fontId="30" fillId="0" borderId="6" xfId="0" applyFont="1" applyBorder="1" applyAlignment="1">
      <alignment horizontal="center" vertical="center" textRotation="255"/>
    </xf>
    <xf numFmtId="0" fontId="30" fillId="0" borderId="7" xfId="0" applyFont="1" applyBorder="1" applyAlignment="1">
      <alignment horizontal="center" vertical="center" textRotation="255"/>
    </xf>
    <xf numFmtId="0" fontId="30" fillId="0" borderId="9" xfId="0" applyFont="1" applyBorder="1" applyAlignment="1">
      <alignment horizontal="center" vertical="center" textRotation="255"/>
    </xf>
    <xf numFmtId="0" fontId="30" fillId="0" borderId="15" xfId="0" applyFont="1" applyBorder="1" applyAlignment="1">
      <alignment horizontal="center" vertical="center" textRotation="255"/>
    </xf>
    <xf numFmtId="0" fontId="30" fillId="0" borderId="17" xfId="0" applyFont="1" applyBorder="1" applyAlignment="1">
      <alignment horizontal="center" vertical="center" textRotation="255"/>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64" fillId="0" borderId="0" xfId="0" applyFont="1" applyAlignment="1">
      <alignment horizontal="left" vertical="center" wrapText="1"/>
    </xf>
    <xf numFmtId="0" fontId="55" fillId="0" borderId="0" xfId="0" applyFont="1" applyAlignment="1">
      <alignment horizontal="left" vertical="center" wrapText="1"/>
    </xf>
    <xf numFmtId="0" fontId="55" fillId="0" borderId="33" xfId="0" applyFont="1" applyBorder="1" applyAlignment="1">
      <alignment horizontal="left" vertical="center" wrapText="1"/>
    </xf>
    <xf numFmtId="0" fontId="34" fillId="0" borderId="0" xfId="0" applyFont="1" applyAlignment="1">
      <alignment horizontal="left" vertical="center" wrapText="1"/>
    </xf>
    <xf numFmtId="0" fontId="0" fillId="11" borderId="78" xfId="0" applyFill="1" applyBorder="1" applyAlignment="1">
      <alignment horizontal="left" vertical="center" shrinkToFit="1"/>
    </xf>
    <xf numFmtId="0" fontId="0" fillId="11" borderId="79" xfId="0" applyFill="1" applyBorder="1" applyAlignment="1">
      <alignment horizontal="left" vertical="center" shrinkToFit="1"/>
    </xf>
    <xf numFmtId="0" fontId="0" fillId="7" borderId="75" xfId="0" applyFill="1" applyBorder="1" applyAlignment="1">
      <alignment horizontal="left" vertical="center" shrinkToFit="1"/>
    </xf>
    <xf numFmtId="49" fontId="33" fillId="0" borderId="32" xfId="0" applyNumberFormat="1" applyFont="1" applyBorder="1" applyAlignment="1">
      <alignment horizontal="center" vertical="center"/>
    </xf>
    <xf numFmtId="49" fontId="33" fillId="0" borderId="33" xfId="0" applyNumberFormat="1" applyFont="1" applyBorder="1" applyAlignment="1">
      <alignment horizontal="center" vertical="center"/>
    </xf>
    <xf numFmtId="49" fontId="33" fillId="0" borderId="13" xfId="0" applyNumberFormat="1" applyFont="1" applyBorder="1" applyAlignment="1">
      <alignment horizontal="center" vertical="center"/>
    </xf>
    <xf numFmtId="49" fontId="33" fillId="0" borderId="14" xfId="0" applyNumberFormat="1" applyFont="1" applyBorder="1" applyAlignment="1">
      <alignment horizontal="center" vertical="center"/>
    </xf>
    <xf numFmtId="49" fontId="33" fillId="0" borderId="34" xfId="0" applyNumberFormat="1" applyFont="1" applyBorder="1" applyAlignment="1">
      <alignment horizontal="center" vertical="center" wrapText="1"/>
    </xf>
    <xf numFmtId="49" fontId="33" fillId="0" borderId="2" xfId="0" applyNumberFormat="1" applyFont="1" applyBorder="1" applyAlignment="1">
      <alignment horizontal="center" vertical="center" wrapText="1"/>
    </xf>
    <xf numFmtId="49" fontId="33" fillId="0" borderId="32" xfId="0" applyNumberFormat="1" applyFont="1" applyBorder="1" applyAlignment="1">
      <alignment horizontal="center" vertical="center" wrapText="1"/>
    </xf>
    <xf numFmtId="49" fontId="33" fillId="0" borderId="35" xfId="0" applyNumberFormat="1" applyFont="1" applyBorder="1" applyAlignment="1">
      <alignment horizontal="center" vertical="center" wrapText="1"/>
    </xf>
    <xf numFmtId="49" fontId="33" fillId="0" borderId="31" xfId="0" applyNumberFormat="1" applyFont="1" applyBorder="1" applyAlignment="1">
      <alignment horizontal="center" vertical="center"/>
    </xf>
    <xf numFmtId="49" fontId="33" fillId="0" borderId="38" xfId="0" applyNumberFormat="1" applyFont="1" applyBorder="1" applyAlignment="1">
      <alignment horizontal="center" vertical="center"/>
    </xf>
    <xf numFmtId="49" fontId="33" fillId="0" borderId="0" xfId="0" applyNumberFormat="1" applyFont="1" applyAlignment="1">
      <alignment horizontal="left" vertical="center" wrapText="1"/>
    </xf>
    <xf numFmtId="49" fontId="33" fillId="0" borderId="28" xfId="0" applyNumberFormat="1" applyFont="1" applyBorder="1" applyAlignment="1">
      <alignment horizontal="left" vertical="center" wrapText="1"/>
    </xf>
    <xf numFmtId="49" fontId="33" fillId="0" borderId="29" xfId="0" applyNumberFormat="1" applyFont="1" applyBorder="1" applyAlignment="1">
      <alignment horizontal="left" vertical="center" wrapText="1"/>
    </xf>
    <xf numFmtId="49" fontId="33" fillId="0" borderId="70" xfId="0" applyNumberFormat="1" applyFont="1" applyBorder="1" applyAlignment="1">
      <alignment horizontal="center" vertical="center" shrinkToFit="1"/>
    </xf>
    <xf numFmtId="49" fontId="33" fillId="0" borderId="6" xfId="0" applyNumberFormat="1" applyFont="1" applyBorder="1" applyAlignment="1">
      <alignment horizontal="center" vertical="center" shrinkToFit="1"/>
    </xf>
    <xf numFmtId="49" fontId="33" fillId="0" borderId="13" xfId="0" applyNumberFormat="1" applyFont="1" applyBorder="1" applyAlignment="1">
      <alignment horizontal="center" vertical="center" shrinkToFit="1"/>
    </xf>
    <xf numFmtId="49" fontId="33" fillId="0" borderId="50" xfId="0" applyNumberFormat="1" applyFont="1" applyBorder="1" applyAlignment="1">
      <alignment horizontal="center" vertical="center" shrinkToFit="1"/>
    </xf>
    <xf numFmtId="49" fontId="41" fillId="5" borderId="36" xfId="0" applyNumberFormat="1" applyFont="1" applyFill="1" applyBorder="1" applyAlignment="1">
      <alignment horizontal="center" vertical="center" wrapText="1"/>
    </xf>
    <xf numFmtId="49" fontId="41" fillId="5" borderId="2" xfId="0" applyNumberFormat="1" applyFont="1" applyFill="1" applyBorder="1" applyAlignment="1">
      <alignment horizontal="center" vertical="center" wrapText="1"/>
    </xf>
    <xf numFmtId="49" fontId="33" fillId="3" borderId="26" xfId="0" applyNumberFormat="1" applyFont="1" applyFill="1" applyBorder="1" applyAlignment="1">
      <alignment horizontal="left" vertical="center" wrapText="1"/>
    </xf>
    <xf numFmtId="49" fontId="33" fillId="3" borderId="44" xfId="0" applyNumberFormat="1" applyFont="1" applyFill="1" applyBorder="1" applyAlignment="1">
      <alignment horizontal="left" vertical="center" wrapText="1"/>
    </xf>
    <xf numFmtId="49" fontId="33" fillId="3" borderId="26" xfId="0" applyNumberFormat="1" applyFont="1" applyFill="1" applyBorder="1" applyAlignment="1">
      <alignment horizontal="left" vertical="top" wrapText="1"/>
    </xf>
    <xf numFmtId="49" fontId="33" fillId="3" borderId="52" xfId="0" applyNumberFormat="1" applyFont="1" applyFill="1" applyBorder="1" applyAlignment="1">
      <alignment horizontal="left" vertical="top" wrapText="1"/>
    </xf>
    <xf numFmtId="49" fontId="33" fillId="0" borderId="53" xfId="0" applyNumberFormat="1" applyFont="1" applyBorder="1" applyAlignment="1">
      <alignment horizontal="left" vertical="center" wrapText="1"/>
    </xf>
    <xf numFmtId="49" fontId="33" fillId="0" borderId="54" xfId="0" applyNumberFormat="1" applyFont="1" applyBorder="1" applyAlignment="1">
      <alignment horizontal="left" vertical="center" wrapText="1"/>
    </xf>
    <xf numFmtId="49" fontId="33" fillId="0" borderId="55" xfId="0" applyNumberFormat="1" applyFont="1" applyBorder="1" applyAlignment="1">
      <alignment horizontal="left" vertical="center" wrapText="1"/>
    </xf>
    <xf numFmtId="49" fontId="33" fillId="0" borderId="47" xfId="0" applyNumberFormat="1" applyFont="1" applyBorder="1" applyAlignment="1">
      <alignment horizontal="center" vertical="center"/>
    </xf>
    <xf numFmtId="49" fontId="33" fillId="0" borderId="10" xfId="0" applyNumberFormat="1" applyFont="1" applyBorder="1" applyAlignment="1">
      <alignment horizontal="center" vertical="center"/>
    </xf>
    <xf numFmtId="49" fontId="33" fillId="0" borderId="12" xfId="0" applyNumberFormat="1" applyFont="1" applyBorder="1" applyAlignment="1">
      <alignment horizontal="center" vertical="center"/>
    </xf>
    <xf numFmtId="49" fontId="33" fillId="0" borderId="48" xfId="0" applyNumberFormat="1" applyFont="1" applyBorder="1" applyAlignment="1">
      <alignment horizontal="center" vertical="center" wrapText="1"/>
    </xf>
    <xf numFmtId="49" fontId="33" fillId="0" borderId="49" xfId="0" applyNumberFormat="1" applyFont="1" applyBorder="1" applyAlignment="1">
      <alignment horizontal="center" vertical="center" wrapText="1"/>
    </xf>
    <xf numFmtId="49" fontId="33" fillId="0" borderId="82" xfId="0" applyNumberFormat="1" applyFont="1" applyBorder="1" applyAlignment="1">
      <alignment horizontal="center" vertical="center" wrapText="1"/>
    </xf>
    <xf numFmtId="49" fontId="33" fillId="0" borderId="36" xfId="0" applyNumberFormat="1" applyFont="1" applyBorder="1" applyAlignment="1">
      <alignment horizontal="center" vertical="center" wrapText="1"/>
    </xf>
    <xf numFmtId="49" fontId="33" fillId="0" borderId="70" xfId="0" applyNumberFormat="1" applyFont="1" applyBorder="1" applyAlignment="1">
      <alignment horizontal="center" vertical="center" wrapText="1"/>
    </xf>
    <xf numFmtId="49" fontId="33" fillId="0" borderId="6" xfId="0" applyNumberFormat="1" applyFont="1" applyBorder="1" applyAlignment="1">
      <alignment horizontal="center" vertical="center" wrapText="1"/>
    </xf>
    <xf numFmtId="49" fontId="33" fillId="0" borderId="13" xfId="0" applyNumberFormat="1" applyFont="1" applyBorder="1" applyAlignment="1">
      <alignment horizontal="center" vertical="center" wrapText="1"/>
    </xf>
    <xf numFmtId="49" fontId="33" fillId="0" borderId="50" xfId="0" applyNumberFormat="1" applyFont="1" applyBorder="1" applyAlignment="1">
      <alignment horizontal="center" vertical="center" wrapText="1"/>
    </xf>
    <xf numFmtId="49" fontId="33" fillId="3" borderId="3" xfId="0" applyNumberFormat="1" applyFont="1" applyFill="1" applyBorder="1" applyAlignment="1">
      <alignment horizontal="left" vertical="center" wrapText="1"/>
    </xf>
    <xf numFmtId="49" fontId="33" fillId="3" borderId="42" xfId="0" applyNumberFormat="1" applyFont="1" applyFill="1" applyBorder="1" applyAlignment="1">
      <alignment horizontal="left" vertical="center" wrapText="1"/>
    </xf>
    <xf numFmtId="49" fontId="33" fillId="3" borderId="10" xfId="0" applyNumberFormat="1" applyFont="1" applyFill="1" applyBorder="1" applyAlignment="1">
      <alignment horizontal="left" vertical="top" wrapText="1"/>
    </xf>
    <xf numFmtId="49" fontId="33" fillId="3" borderId="81" xfId="0" applyNumberFormat="1" applyFont="1" applyFill="1" applyBorder="1" applyAlignment="1">
      <alignment horizontal="left" vertical="top" wrapText="1"/>
    </xf>
    <xf numFmtId="49" fontId="33" fillId="3" borderId="3" xfId="0" applyNumberFormat="1" applyFont="1" applyFill="1" applyBorder="1" applyAlignment="1">
      <alignment horizontal="left" vertical="top" wrapText="1"/>
    </xf>
    <xf numFmtId="49" fontId="33" fillId="3" borderId="51" xfId="0" applyNumberFormat="1" applyFont="1" applyFill="1" applyBorder="1" applyAlignment="1">
      <alignment horizontal="left" vertical="top" wrapText="1"/>
    </xf>
    <xf numFmtId="49" fontId="33" fillId="0" borderId="1" xfId="0" applyNumberFormat="1" applyFont="1" applyBorder="1" applyAlignment="1">
      <alignment horizontal="center" vertical="center" wrapText="1"/>
    </xf>
    <xf numFmtId="49" fontId="33" fillId="0" borderId="23" xfId="0" applyNumberFormat="1" applyFont="1" applyBorder="1" applyAlignment="1">
      <alignment horizontal="center" vertical="center" wrapText="1"/>
    </xf>
    <xf numFmtId="49" fontId="41" fillId="5" borderId="48" xfId="0" applyNumberFormat="1" applyFont="1" applyFill="1" applyBorder="1" applyAlignment="1">
      <alignment horizontal="center" vertical="center" wrapText="1"/>
    </xf>
    <xf numFmtId="49" fontId="33" fillId="0" borderId="48" xfId="0" applyNumberFormat="1" applyFont="1" applyBorder="1" applyAlignment="1">
      <alignment horizontal="center" vertical="center"/>
    </xf>
    <xf numFmtId="49" fontId="33" fillId="0" borderId="2" xfId="0" applyNumberFormat="1" applyFont="1" applyBorder="1" applyAlignment="1">
      <alignment horizontal="center" vertical="center"/>
    </xf>
    <xf numFmtId="49" fontId="33" fillId="0" borderId="0" xfId="0" applyNumberFormat="1" applyFont="1" applyAlignment="1">
      <alignment horizontal="left" vertical="top" wrapText="1"/>
    </xf>
    <xf numFmtId="49" fontId="33" fillId="0" borderId="10" xfId="0" applyNumberFormat="1" applyFont="1" applyBorder="1" applyAlignment="1">
      <alignment horizontal="center" vertical="center" wrapText="1"/>
    </xf>
    <xf numFmtId="49" fontId="41" fillId="5" borderId="70" xfId="0" applyNumberFormat="1" applyFont="1" applyFill="1" applyBorder="1" applyAlignment="1">
      <alignment horizontal="left" vertical="center" wrapText="1"/>
    </xf>
    <xf numFmtId="49" fontId="41" fillId="5" borderId="165" xfId="0" applyNumberFormat="1" applyFont="1" applyFill="1" applyBorder="1" applyAlignment="1">
      <alignment horizontal="left" vertical="center" wrapText="1"/>
    </xf>
    <xf numFmtId="49" fontId="33" fillId="3" borderId="25" xfId="0" applyNumberFormat="1" applyFont="1" applyFill="1" applyBorder="1" applyAlignment="1">
      <alignment horizontal="left" vertical="center" wrapText="1"/>
    </xf>
    <xf numFmtId="49" fontId="33" fillId="3" borderId="1" xfId="0" applyNumberFormat="1" applyFont="1" applyFill="1" applyBorder="1" applyAlignment="1">
      <alignment horizontal="left" vertical="center" wrapText="1"/>
    </xf>
    <xf numFmtId="49" fontId="41" fillId="5" borderId="0" xfId="0" applyNumberFormat="1" applyFont="1" applyFill="1" applyAlignment="1">
      <alignment horizontal="left" vertical="top" wrapText="1"/>
    </xf>
    <xf numFmtId="49" fontId="33" fillId="4" borderId="161" xfId="0" applyNumberFormat="1" applyFont="1" applyFill="1" applyBorder="1" applyAlignment="1">
      <alignment horizontal="center" vertical="center"/>
    </xf>
    <xf numFmtId="49" fontId="33" fillId="4" borderId="59" xfId="0" applyNumberFormat="1" applyFont="1" applyFill="1" applyBorder="1" applyAlignment="1">
      <alignment horizontal="center" vertical="center"/>
    </xf>
    <xf numFmtId="0" fontId="37" fillId="0" borderId="8" xfId="3" applyFont="1" applyBorder="1" applyAlignment="1">
      <alignment horizontal="left" vertical="center" wrapText="1"/>
    </xf>
    <xf numFmtId="0" fontId="37" fillId="0" borderId="14" xfId="3" applyFont="1" applyBorder="1" applyAlignment="1">
      <alignment horizontal="left" vertical="center" wrapText="1"/>
    </xf>
    <xf numFmtId="0" fontId="0" fillId="0" borderId="167" xfId="0" applyBorder="1" applyAlignment="1">
      <alignment horizontal="center" vertical="center"/>
    </xf>
    <xf numFmtId="0" fontId="0" fillId="0" borderId="168" xfId="0" applyBorder="1" applyAlignment="1">
      <alignment horizontal="center" vertical="center"/>
    </xf>
    <xf numFmtId="0" fontId="0" fillId="11" borderId="168" xfId="0" applyFill="1" applyBorder="1" applyAlignment="1">
      <alignment horizontal="left" vertical="center" shrinkToFit="1"/>
    </xf>
    <xf numFmtId="0" fontId="0" fillId="11" borderId="169" xfId="0" applyFill="1" applyBorder="1" applyAlignment="1">
      <alignment horizontal="left" vertical="center" shrinkToFit="1"/>
    </xf>
    <xf numFmtId="0" fontId="26" fillId="0" borderId="0" xfId="3" applyFont="1" applyAlignment="1">
      <alignment horizontal="left" vertical="center" wrapText="1"/>
    </xf>
    <xf numFmtId="0" fontId="26" fillId="0" borderId="10" xfId="3" applyFont="1" applyBorder="1" applyAlignment="1">
      <alignment horizontal="left" vertical="center" wrapText="1"/>
    </xf>
    <xf numFmtId="0" fontId="26" fillId="0" borderId="11" xfId="3" applyFont="1" applyBorder="1" applyAlignment="1">
      <alignment horizontal="left" vertical="center" wrapText="1"/>
    </xf>
    <xf numFmtId="0" fontId="26" fillId="0" borderId="12" xfId="3" applyFont="1" applyBorder="1" applyAlignment="1">
      <alignment horizontal="left" vertical="center" wrapText="1"/>
    </xf>
    <xf numFmtId="0" fontId="37" fillId="0" borderId="0" xfId="3" applyFont="1" applyAlignment="1">
      <alignment horizontal="left" vertical="center" wrapText="1"/>
    </xf>
    <xf numFmtId="0" fontId="37" fillId="0" borderId="33" xfId="3" applyFont="1" applyBorder="1" applyAlignment="1">
      <alignment horizontal="left" vertical="center" wrapText="1"/>
    </xf>
    <xf numFmtId="0" fontId="24" fillId="0" borderId="22" xfId="3" applyFont="1" applyBorder="1" applyAlignment="1">
      <alignment horizontal="center" vertical="center"/>
    </xf>
    <xf numFmtId="0" fontId="24" fillId="0" borderId="1" xfId="3" applyFont="1" applyBorder="1" applyAlignment="1">
      <alignment horizontal="center" vertical="center"/>
    </xf>
    <xf numFmtId="0" fontId="24" fillId="0" borderId="24" xfId="3" applyFont="1" applyBorder="1" applyAlignment="1">
      <alignment horizontal="center" vertical="center"/>
    </xf>
    <xf numFmtId="0" fontId="24" fillId="0" borderId="25" xfId="3" applyFont="1" applyBorder="1" applyAlignment="1">
      <alignment horizontal="center" vertical="center"/>
    </xf>
    <xf numFmtId="0" fontId="26" fillId="0" borderId="57" xfId="3" applyFont="1" applyBorder="1" applyAlignment="1">
      <alignment horizontal="center" vertical="center" wrapText="1"/>
    </xf>
    <xf numFmtId="0" fontId="26" fillId="0" borderId="170" xfId="3" applyFont="1" applyBorder="1" applyAlignment="1">
      <alignment horizontal="center" vertical="center" wrapText="1"/>
    </xf>
    <xf numFmtId="0" fontId="26" fillId="0" borderId="131" xfId="3" applyFont="1" applyBorder="1" applyAlignment="1">
      <alignment horizontal="center" vertical="center" wrapText="1"/>
    </xf>
    <xf numFmtId="0" fontId="24" fillId="5" borderId="53" xfId="3" applyFont="1" applyFill="1" applyBorder="1" applyAlignment="1">
      <alignment horizontal="center" vertical="center"/>
    </xf>
    <xf numFmtId="0" fontId="24" fillId="5" borderId="54" xfId="3" applyFont="1" applyFill="1" applyBorder="1" applyAlignment="1">
      <alignment horizontal="center" vertical="center"/>
    </xf>
    <xf numFmtId="0" fontId="24" fillId="5" borderId="56" xfId="3" applyFont="1" applyFill="1" applyBorder="1" applyAlignment="1">
      <alignment horizontal="center" vertical="center"/>
    </xf>
    <xf numFmtId="0" fontId="26" fillId="0" borderId="18" xfId="3" applyFont="1" applyBorder="1" applyAlignment="1">
      <alignment horizontal="center" vertical="center"/>
    </xf>
    <xf numFmtId="0" fontId="26" fillId="0" borderId="21" xfId="3" applyFont="1" applyBorder="1" applyAlignment="1">
      <alignment horizontal="center" vertical="center"/>
    </xf>
    <xf numFmtId="0" fontId="24" fillId="0" borderId="60" xfId="3" applyFont="1" applyBorder="1" applyAlignment="1">
      <alignment horizontal="center" vertical="center"/>
    </xf>
    <xf numFmtId="0" fontId="24" fillId="0" borderId="11" xfId="3" applyFont="1" applyBorder="1" applyAlignment="1">
      <alignment horizontal="center" vertical="center"/>
    </xf>
    <xf numFmtId="0" fontId="24" fillId="0" borderId="7" xfId="3" applyFont="1" applyBorder="1" applyAlignment="1">
      <alignment horizontal="center" vertical="center"/>
    </xf>
    <xf numFmtId="0" fontId="24" fillId="0" borderId="0" xfId="3" applyFont="1" applyAlignment="1">
      <alignment horizontal="center" vertical="center"/>
    </xf>
    <xf numFmtId="0" fontId="24" fillId="0" borderId="15" xfId="3" applyFont="1" applyBorder="1" applyAlignment="1">
      <alignment horizontal="center" vertical="center"/>
    </xf>
    <xf numFmtId="0" fontId="24" fillId="0" borderId="16" xfId="3" applyFont="1" applyBorder="1" applyAlignment="1">
      <alignment horizontal="center" vertical="center"/>
    </xf>
    <xf numFmtId="0" fontId="26" fillId="0" borderId="58" xfId="3" applyFont="1" applyBorder="1" applyAlignment="1">
      <alignment horizontal="center" vertical="center" wrapText="1"/>
    </xf>
    <xf numFmtId="0" fontId="24" fillId="5" borderId="20" xfId="3" applyFont="1" applyFill="1" applyBorder="1" applyAlignment="1">
      <alignment horizontal="center" vertical="center"/>
    </xf>
    <xf numFmtId="0" fontId="24" fillId="5" borderId="59" xfId="3" applyFont="1" applyFill="1" applyBorder="1" applyAlignment="1">
      <alignment horizontal="center" vertical="center"/>
    </xf>
    <xf numFmtId="0" fontId="26" fillId="0" borderId="19" xfId="3" applyFont="1" applyBorder="1" applyAlignment="1">
      <alignment horizontal="center" vertical="center"/>
    </xf>
    <xf numFmtId="0" fontId="42" fillId="0" borderId="76" xfId="0" quotePrefix="1" applyFont="1" applyBorder="1" applyAlignment="1" applyProtection="1">
      <alignment horizontal="left" vertical="center"/>
      <protection locked="0"/>
    </xf>
    <xf numFmtId="0" fontId="42" fillId="0" borderId="75" xfId="0" applyFont="1" applyBorder="1" applyAlignment="1">
      <alignment horizontal="center" vertical="center"/>
    </xf>
    <xf numFmtId="0" fontId="42" fillId="0" borderId="76" xfId="0" applyFont="1" applyBorder="1" applyAlignment="1">
      <alignment horizontal="center" vertical="center"/>
    </xf>
    <xf numFmtId="0" fontId="42" fillId="0" borderId="77" xfId="0" applyFont="1" applyBorder="1" applyAlignment="1">
      <alignment horizontal="center" vertical="center"/>
    </xf>
    <xf numFmtId="0" fontId="42" fillId="11" borderId="78" xfId="0" applyFont="1" applyFill="1" applyBorder="1" applyAlignment="1">
      <alignment horizontal="left" vertical="center" shrinkToFit="1"/>
    </xf>
    <xf numFmtId="0" fontId="42" fillId="11" borderId="76" xfId="0" applyFont="1" applyFill="1" applyBorder="1" applyAlignment="1">
      <alignment horizontal="left" vertical="center" shrinkToFit="1"/>
    </xf>
    <xf numFmtId="0" fontId="42" fillId="11" borderId="79" xfId="0" applyFont="1" applyFill="1" applyBorder="1" applyAlignment="1">
      <alignment horizontal="left" vertical="center" shrinkToFit="1"/>
    </xf>
    <xf numFmtId="0" fontId="42" fillId="0" borderId="7" xfId="0" applyFont="1" applyBorder="1" applyAlignment="1" applyProtection="1">
      <alignment horizontal="center" vertical="center" textRotation="255"/>
      <protection locked="0"/>
    </xf>
    <xf numFmtId="0" fontId="42" fillId="0" borderId="15" xfId="0" applyFont="1" applyBorder="1" applyAlignment="1" applyProtection="1">
      <alignment horizontal="center" vertical="center" textRotation="255"/>
      <protection locked="0"/>
    </xf>
    <xf numFmtId="0" fontId="42" fillId="0" borderId="38" xfId="0" applyFont="1" applyBorder="1" applyAlignment="1" applyProtection="1">
      <alignment horizontal="center" vertical="center" textRotation="255"/>
      <protection locked="0"/>
    </xf>
    <xf numFmtId="0" fontId="42" fillId="0" borderId="22" xfId="0" applyFont="1" applyBorder="1" applyAlignment="1" applyProtection="1">
      <alignment horizontal="center" vertical="center" textRotation="255"/>
      <protection locked="0"/>
    </xf>
    <xf numFmtId="0" fontId="42" fillId="0" borderId="47" xfId="0" applyFont="1" applyBorder="1" applyAlignment="1" applyProtection="1">
      <alignment horizontal="center" vertical="center" textRotation="255"/>
      <protection locked="0"/>
    </xf>
    <xf numFmtId="0" fontId="42" fillId="0" borderId="71" xfId="0" applyFont="1" applyBorder="1" applyAlignment="1" applyProtection="1">
      <alignment horizontal="left" vertical="top"/>
      <protection locked="0"/>
    </xf>
    <xf numFmtId="0" fontId="42" fillId="0" borderId="71" xfId="0" applyFont="1" applyBorder="1" applyAlignment="1">
      <alignment horizontal="left" vertical="top"/>
    </xf>
    <xf numFmtId="0" fontId="42" fillId="0" borderId="72" xfId="0" applyFont="1" applyBorder="1" applyAlignment="1" applyProtection="1">
      <alignment horizontal="left" vertical="top"/>
      <protection locked="0"/>
    </xf>
    <xf numFmtId="0" fontId="42" fillId="0" borderId="72" xfId="0" applyFont="1" applyBorder="1" applyAlignment="1">
      <alignment horizontal="left" vertical="top"/>
    </xf>
    <xf numFmtId="0" fontId="42" fillId="0" borderId="59" xfId="0" applyFont="1" applyBorder="1" applyAlignment="1" applyProtection="1">
      <alignment horizontal="left" vertical="top" wrapText="1"/>
      <protection locked="0"/>
    </xf>
    <xf numFmtId="0" fontId="42" fillId="0" borderId="19" xfId="0" applyFont="1" applyBorder="1" applyAlignment="1" applyProtection="1">
      <alignment horizontal="left" vertical="top" wrapText="1"/>
      <protection locked="0"/>
    </xf>
    <xf numFmtId="0" fontId="42" fillId="0" borderId="14" xfId="0" applyFont="1" applyBorder="1" applyAlignment="1" applyProtection="1">
      <alignment horizontal="left" vertical="top" wrapText="1"/>
      <protection locked="0"/>
    </xf>
    <xf numFmtId="0" fontId="42" fillId="0" borderId="2" xfId="0" applyFont="1" applyBorder="1" applyAlignment="1" applyProtection="1">
      <alignment horizontal="left" vertical="top" wrapText="1"/>
      <protection locked="0"/>
    </xf>
    <xf numFmtId="0" fontId="42" fillId="0" borderId="44" xfId="0" applyFont="1" applyBorder="1" applyAlignment="1" applyProtection="1">
      <alignment horizontal="left" vertical="top" wrapText="1"/>
      <protection locked="0"/>
    </xf>
    <xf numFmtId="0" fontId="42" fillId="0" borderId="25" xfId="0" applyFont="1" applyBorder="1" applyAlignment="1" applyProtection="1">
      <alignment horizontal="left" vertical="top" wrapText="1"/>
      <protection locked="0"/>
    </xf>
    <xf numFmtId="0" fontId="42" fillId="11" borderId="95" xfId="0" applyFont="1" applyFill="1" applyBorder="1" applyAlignment="1" applyProtection="1">
      <alignment horizontal="left" vertical="center"/>
      <protection locked="0"/>
    </xf>
    <xf numFmtId="0" fontId="42" fillId="11" borderId="79" xfId="0" applyFont="1" applyFill="1" applyBorder="1" applyAlignment="1" applyProtection="1">
      <alignment horizontal="left" vertical="center"/>
      <protection locked="0"/>
    </xf>
    <xf numFmtId="0" fontId="32" fillId="0" borderId="32" xfId="5" applyBorder="1" applyAlignment="1">
      <alignment horizontal="left" vertical="center" wrapText="1"/>
    </xf>
    <xf numFmtId="0" fontId="32" fillId="0" borderId="0" xfId="5" applyAlignment="1">
      <alignment horizontal="left" vertical="center" wrapText="1"/>
    </xf>
    <xf numFmtId="0" fontId="24" fillId="11" borderId="95" xfId="0" applyFont="1" applyFill="1" applyBorder="1" applyAlignment="1" applyProtection="1">
      <alignment horizontal="left" vertical="center"/>
      <protection locked="0"/>
    </xf>
    <xf numFmtId="0" fontId="24" fillId="11" borderId="79" xfId="0" applyFont="1" applyFill="1" applyBorder="1" applyAlignment="1" applyProtection="1">
      <alignment horizontal="left" vertical="center"/>
      <protection locked="0"/>
    </xf>
    <xf numFmtId="0" fontId="26" fillId="0" borderId="32" xfId="5" applyFont="1" applyBorder="1" applyAlignment="1">
      <alignment horizontal="left" vertical="center" wrapText="1"/>
    </xf>
    <xf numFmtId="0" fontId="26" fillId="0" borderId="0" xfId="5" applyFont="1" applyAlignment="1">
      <alignment horizontal="left" vertical="center" wrapText="1"/>
    </xf>
    <xf numFmtId="0" fontId="40" fillId="0" borderId="22" xfId="0" applyFont="1" applyBorder="1" applyAlignment="1">
      <alignment horizontal="left" vertical="top" wrapText="1"/>
    </xf>
    <xf numFmtId="0" fontId="40" fillId="0" borderId="1" xfId="0" applyFont="1" applyBorder="1" applyAlignment="1">
      <alignment horizontal="left" vertical="top" wrapText="1"/>
    </xf>
    <xf numFmtId="0" fontId="42" fillId="5" borderId="0" xfId="0" applyFont="1" applyFill="1" applyAlignment="1">
      <alignment horizontal="left" vertical="top" wrapText="1"/>
    </xf>
    <xf numFmtId="0" fontId="24" fillId="0" borderId="75" xfId="0" applyFont="1" applyBorder="1" applyAlignment="1">
      <alignment horizontal="center" vertical="center" wrapText="1"/>
    </xf>
    <xf numFmtId="0" fontId="24" fillId="0" borderId="77" xfId="0" applyFont="1" applyBorder="1" applyAlignment="1">
      <alignment horizontal="center" vertical="center" wrapText="1"/>
    </xf>
    <xf numFmtId="38" fontId="24" fillId="11" borderId="100" xfId="6" applyFont="1" applyFill="1" applyBorder="1" applyAlignment="1">
      <alignment horizontal="left" vertical="center" shrinkToFit="1"/>
    </xf>
    <xf numFmtId="38" fontId="24" fillId="11" borderId="101" xfId="6" applyFont="1" applyFill="1" applyBorder="1" applyAlignment="1">
      <alignment horizontal="left" vertical="center" shrinkToFit="1"/>
    </xf>
    <xf numFmtId="0" fontId="39" fillId="0" borderId="53" xfId="0" applyFont="1" applyBorder="1" applyAlignment="1">
      <alignment horizontal="center" vertical="top"/>
    </xf>
    <xf numFmtId="0" fontId="39" fillId="0" borderId="59" xfId="0" applyFont="1" applyBorder="1" applyAlignment="1">
      <alignment horizontal="center" vertical="top"/>
    </xf>
    <xf numFmtId="0" fontId="40" fillId="0" borderId="67" xfId="0" applyFont="1" applyBorder="1" applyAlignment="1">
      <alignment horizontal="left" vertical="top" wrapText="1"/>
    </xf>
    <xf numFmtId="0" fontId="40" fillId="0" borderId="42" xfId="0" applyFont="1" applyBorder="1" applyAlignment="1">
      <alignment horizontal="left" vertical="top" wrapText="1"/>
    </xf>
    <xf numFmtId="0" fontId="39" fillId="0" borderId="18" xfId="0" applyFont="1" applyBorder="1" applyAlignment="1">
      <alignment horizontal="center" vertical="top"/>
    </xf>
    <xf numFmtId="0" fontId="39" fillId="0" borderId="19" xfId="0" applyFont="1" applyBorder="1" applyAlignment="1">
      <alignment horizontal="center" vertical="top"/>
    </xf>
    <xf numFmtId="0" fontId="0" fillId="0" borderId="223" xfId="0" applyBorder="1" applyAlignment="1">
      <alignment horizontal="center" vertical="center"/>
    </xf>
    <xf numFmtId="0" fontId="0" fillId="11" borderId="224" xfId="0" applyFill="1" applyBorder="1" applyAlignment="1">
      <alignment horizontal="left" vertical="center"/>
    </xf>
    <xf numFmtId="0" fontId="0" fillId="11" borderId="76" xfId="0" applyFill="1" applyBorder="1" applyAlignment="1">
      <alignment horizontal="left" vertical="center"/>
    </xf>
    <xf numFmtId="0" fontId="0" fillId="11" borderId="79" xfId="0" applyFill="1" applyBorder="1" applyAlignment="1">
      <alignment horizontal="left" vertical="center"/>
    </xf>
    <xf numFmtId="0" fontId="42" fillId="0" borderId="0" xfId="0" applyFont="1" applyAlignment="1">
      <alignment horizontal="left" vertical="top" wrapText="1"/>
    </xf>
    <xf numFmtId="0" fontId="88" fillId="5" borderId="0" xfId="0" applyFont="1" applyFill="1" applyAlignment="1">
      <alignment horizontal="center" vertical="center" wrapText="1"/>
    </xf>
    <xf numFmtId="0" fontId="24" fillId="0" borderId="75" xfId="0" applyFont="1" applyBorder="1" applyAlignment="1">
      <alignment horizontal="center" vertical="center"/>
    </xf>
    <xf numFmtId="0" fontId="24" fillId="0" borderId="76" xfId="0" applyFont="1" applyBorder="1" applyAlignment="1">
      <alignment horizontal="center" vertical="center"/>
    </xf>
    <xf numFmtId="0" fontId="24" fillId="0" borderId="77" xfId="0" applyFont="1" applyBorder="1" applyAlignment="1">
      <alignment horizontal="center" vertical="center"/>
    </xf>
    <xf numFmtId="0" fontId="0" fillId="11" borderId="78" xfId="4" applyFont="1" applyFill="1" applyBorder="1" applyAlignment="1">
      <alignment horizontal="left" vertical="center" shrinkToFit="1"/>
    </xf>
    <xf numFmtId="0" fontId="24" fillId="11" borderId="79" xfId="4" applyFill="1" applyBorder="1" applyAlignment="1">
      <alignment horizontal="left" vertical="center" shrinkToFit="1"/>
    </xf>
    <xf numFmtId="0" fontId="26" fillId="0" borderId="3" xfId="0" applyFont="1" applyBorder="1" applyAlignment="1">
      <alignment horizontal="left" vertical="top" wrapText="1"/>
    </xf>
    <xf numFmtId="0" fontId="26" fillId="0" borderId="71" xfId="0" applyFont="1" applyBorder="1" applyAlignment="1">
      <alignment horizontal="left" vertical="top" wrapText="1"/>
    </xf>
    <xf numFmtId="0" fontId="26" fillId="0" borderId="42" xfId="0" applyFont="1" applyBorder="1" applyAlignment="1">
      <alignment horizontal="left" vertical="top" wrapText="1"/>
    </xf>
    <xf numFmtId="0" fontId="26" fillId="5" borderId="10" xfId="26" applyFont="1" applyFill="1" applyBorder="1" applyAlignment="1">
      <alignment horizontal="left" vertical="center" wrapText="1"/>
    </xf>
    <xf numFmtId="0" fontId="26" fillId="5" borderId="11" xfId="26" applyFont="1" applyFill="1" applyBorder="1" applyAlignment="1">
      <alignment horizontal="left" vertical="center" wrapText="1"/>
    </xf>
    <xf numFmtId="0" fontId="26" fillId="0" borderId="11" xfId="7" applyFont="1" applyBorder="1" applyAlignment="1">
      <alignment horizontal="left" vertical="center" wrapText="1"/>
    </xf>
    <xf numFmtId="0" fontId="42" fillId="0" borderId="53" xfId="8" applyFont="1" applyBorder="1" applyAlignment="1">
      <alignment horizontal="center" vertical="center"/>
    </xf>
    <xf numFmtId="0" fontId="42" fillId="0" borderId="22" xfId="8" applyFont="1" applyBorder="1" applyAlignment="1">
      <alignment horizontal="center" vertical="center"/>
    </xf>
    <xf numFmtId="0" fontId="42" fillId="0" borderId="67" xfId="8" applyFont="1" applyBorder="1" applyAlignment="1">
      <alignment horizontal="center" vertical="center"/>
    </xf>
    <xf numFmtId="0" fontId="42" fillId="0" borderId="68" xfId="8" applyFont="1" applyBorder="1" applyAlignment="1">
      <alignment horizontal="center" vertical="center"/>
    </xf>
    <xf numFmtId="0" fontId="43" fillId="0" borderId="0" xfId="8" applyFont="1" applyAlignment="1">
      <alignment horizontal="center" vertical="center" wrapText="1"/>
    </xf>
    <xf numFmtId="0" fontId="42" fillId="0" borderId="3" xfId="8" applyFont="1" applyBorder="1" applyAlignment="1">
      <alignment horizontal="center" vertical="center" wrapText="1"/>
    </xf>
    <xf numFmtId="0" fontId="42" fillId="0" borderId="73" xfId="8" applyFont="1" applyBorder="1" applyAlignment="1">
      <alignment horizontal="center" vertical="center" wrapText="1"/>
    </xf>
    <xf numFmtId="0" fontId="88" fillId="5" borderId="0" xfId="0" applyFont="1" applyFill="1" applyAlignment="1">
      <alignment horizontal="left" vertical="center" wrapText="1"/>
    </xf>
    <xf numFmtId="0" fontId="0" fillId="0" borderId="80" xfId="0" applyBorder="1" applyAlignment="1">
      <alignment horizontal="center" vertical="center"/>
    </xf>
    <xf numFmtId="0" fontId="0" fillId="0" borderId="100" xfId="0" applyBorder="1" applyAlignment="1">
      <alignment horizontal="center" vertical="center"/>
    </xf>
    <xf numFmtId="0" fontId="0" fillId="11" borderId="100" xfId="4" applyFont="1" applyFill="1" applyBorder="1" applyAlignment="1">
      <alignment horizontal="left" vertical="center" shrinkToFit="1"/>
    </xf>
    <xf numFmtId="0" fontId="24" fillId="11" borderId="101" xfId="4" applyFill="1" applyBorder="1" applyAlignment="1">
      <alignment horizontal="left" vertical="center" shrinkToFit="1"/>
    </xf>
    <xf numFmtId="0" fontId="0" fillId="0" borderId="0" xfId="8" applyFont="1" applyAlignment="1">
      <alignment horizontal="left" vertical="top" wrapText="1"/>
    </xf>
    <xf numFmtId="0" fontId="24" fillId="0" borderId="0" xfId="8" applyAlignment="1">
      <alignment horizontal="left" vertical="top" wrapText="1"/>
    </xf>
    <xf numFmtId="0" fontId="42" fillId="0" borderId="96" xfId="8" applyFont="1" applyBorder="1" applyAlignment="1">
      <alignment horizontal="center" vertical="center"/>
    </xf>
    <xf numFmtId="0" fontId="42" fillId="0" borderId="31" xfId="8" applyFont="1" applyBorder="1" applyAlignment="1">
      <alignment horizontal="center" vertical="center"/>
    </xf>
    <xf numFmtId="0" fontId="42" fillId="0" borderId="0" xfId="8" applyFont="1" applyAlignment="1">
      <alignment horizontal="center" vertical="center"/>
    </xf>
    <xf numFmtId="49" fontId="42" fillId="0" borderId="61" xfId="0" applyNumberFormat="1" applyFont="1" applyBorder="1" applyAlignment="1">
      <alignment horizontal="center" vertical="center" wrapText="1"/>
    </xf>
    <xf numFmtId="49" fontId="42" fillId="0" borderId="194" xfId="0" applyNumberFormat="1" applyFont="1" applyBorder="1" applyAlignment="1">
      <alignment horizontal="center" vertical="center" wrapText="1"/>
    </xf>
    <xf numFmtId="49" fontId="42" fillId="0" borderId="227" xfId="0" applyNumberFormat="1" applyFont="1" applyBorder="1" applyAlignment="1">
      <alignment horizontal="center" vertical="center" wrapText="1"/>
    </xf>
    <xf numFmtId="49" fontId="42" fillId="0" borderId="48" xfId="0" applyNumberFormat="1" applyFont="1" applyBorder="1" applyAlignment="1">
      <alignment horizontal="center" vertical="center" wrapText="1"/>
    </xf>
    <xf numFmtId="49" fontId="42" fillId="0" borderId="34" xfId="0" applyNumberFormat="1" applyFont="1" applyBorder="1" applyAlignment="1">
      <alignment horizontal="center" vertical="center" wrapText="1"/>
    </xf>
    <xf numFmtId="49" fontId="42" fillId="0" borderId="226" xfId="0" applyNumberFormat="1" applyFont="1" applyBorder="1" applyAlignment="1">
      <alignment horizontal="center" vertical="center" wrapText="1"/>
    </xf>
    <xf numFmtId="0" fontId="42" fillId="0" borderId="67" xfId="0" applyFont="1" applyBorder="1" applyAlignment="1">
      <alignment horizontal="center" vertical="center" wrapText="1"/>
    </xf>
    <xf numFmtId="0" fontId="42" fillId="0" borderId="42" xfId="0" applyFont="1" applyBorder="1" applyAlignment="1">
      <alignment horizontal="center" vertical="center" wrapText="1"/>
    </xf>
    <xf numFmtId="0" fontId="42" fillId="0" borderId="48" xfId="0" applyFont="1" applyBorder="1" applyAlignment="1">
      <alignment horizontal="center" vertical="center" wrapText="1"/>
    </xf>
    <xf numFmtId="0" fontId="42" fillId="0" borderId="34" xfId="0" applyFont="1" applyBorder="1" applyAlignment="1">
      <alignment horizontal="center" vertical="center" wrapText="1"/>
    </xf>
    <xf numFmtId="0" fontId="42" fillId="0" borderId="226" xfId="0" applyFont="1" applyBorder="1" applyAlignment="1">
      <alignment horizontal="center" vertical="center" wrapText="1"/>
    </xf>
    <xf numFmtId="0" fontId="42" fillId="0" borderId="98" xfId="0" applyFont="1" applyBorder="1" applyAlignment="1">
      <alignment horizontal="center" vertical="center" wrapText="1"/>
    </xf>
    <xf numFmtId="0" fontId="42" fillId="0" borderId="94" xfId="0" applyFont="1" applyBorder="1" applyAlignment="1">
      <alignment horizontal="center" vertical="center" wrapText="1"/>
    </xf>
    <xf numFmtId="0" fontId="42" fillId="0" borderId="53" xfId="0" applyFont="1" applyBorder="1" applyAlignment="1">
      <alignment horizontal="center" vertical="center" wrapText="1"/>
    </xf>
    <xf numFmtId="0" fontId="42" fillId="0" borderId="59" xfId="0" applyFont="1" applyBorder="1" applyAlignment="1">
      <alignment horizontal="center" vertical="center" wrapText="1"/>
    </xf>
    <xf numFmtId="0" fontId="42" fillId="0" borderId="36" xfId="0" applyFont="1" applyBorder="1" applyAlignment="1">
      <alignment horizontal="center" vertical="center" textRotation="255" shrinkToFit="1"/>
    </xf>
    <xf numFmtId="0" fontId="42" fillId="0" borderId="34" xfId="0" applyFont="1" applyBorder="1" applyAlignment="1">
      <alignment horizontal="center" vertical="center" textRotation="255" shrinkToFit="1"/>
    </xf>
    <xf numFmtId="0" fontId="42" fillId="0" borderId="226" xfId="0" applyFont="1" applyBorder="1" applyAlignment="1">
      <alignment horizontal="center" vertical="center" textRotation="255" shrinkToFit="1"/>
    </xf>
    <xf numFmtId="0" fontId="42" fillId="11" borderId="78" xfId="4" applyFont="1" applyFill="1" applyBorder="1" applyAlignment="1">
      <alignment horizontal="left" vertical="center" wrapText="1"/>
    </xf>
    <xf numFmtId="0" fontId="42" fillId="11" borderId="76" xfId="4" applyFont="1" applyFill="1" applyBorder="1" applyAlignment="1">
      <alignment horizontal="left" vertical="center" wrapText="1"/>
    </xf>
    <xf numFmtId="0" fontId="42" fillId="11" borderId="79" xfId="4" applyFont="1" applyFill="1" applyBorder="1" applyAlignment="1">
      <alignment horizontal="left" vertical="center" wrapText="1"/>
    </xf>
    <xf numFmtId="0" fontId="42" fillId="0" borderId="219" xfId="0" applyFont="1" applyBorder="1" applyAlignment="1">
      <alignment horizontal="left" textRotation="255" wrapText="1"/>
    </xf>
    <xf numFmtId="0" fontId="42" fillId="0" borderId="225" xfId="0" applyFont="1" applyBorder="1" applyAlignment="1">
      <alignment horizontal="left" textRotation="255" wrapText="1"/>
    </xf>
    <xf numFmtId="0" fontId="42" fillId="0" borderId="220" xfId="0" applyFont="1" applyBorder="1" applyAlignment="1">
      <alignment horizontal="left" textRotation="255" wrapText="1"/>
    </xf>
    <xf numFmtId="0" fontId="42" fillId="0" borderId="15" xfId="0" applyFont="1" applyBorder="1" applyAlignment="1">
      <alignment horizontal="center" vertical="center" wrapText="1"/>
    </xf>
    <xf numFmtId="0" fontId="42" fillId="0" borderId="213" xfId="0" applyFont="1" applyBorder="1" applyAlignment="1">
      <alignment horizontal="center" vertical="center" wrapText="1"/>
    </xf>
    <xf numFmtId="0" fontId="42" fillId="0" borderId="231" xfId="0" applyFont="1" applyBorder="1" applyAlignment="1">
      <alignment horizontal="center" vertical="center" wrapText="1"/>
    </xf>
    <xf numFmtId="0" fontId="42" fillId="0" borderId="215" xfId="0" applyFont="1" applyBorder="1" applyAlignment="1">
      <alignment horizontal="center" vertical="center" wrapText="1"/>
    </xf>
    <xf numFmtId="0" fontId="40" fillId="9" borderId="19" xfId="0" applyFont="1" applyFill="1" applyBorder="1" applyAlignment="1" applyProtection="1">
      <alignment horizontal="center" vertical="center" wrapText="1"/>
      <protection locked="0"/>
    </xf>
    <xf numFmtId="0" fontId="40" fillId="9" borderId="25" xfId="0" applyFont="1" applyFill="1" applyBorder="1" applyAlignment="1" applyProtection="1">
      <alignment horizontal="center" vertical="center" wrapText="1"/>
      <protection locked="0"/>
    </xf>
    <xf numFmtId="0" fontId="40" fillId="9" borderId="21" xfId="0" applyFont="1" applyFill="1" applyBorder="1" applyAlignment="1" applyProtection="1">
      <alignment horizontal="center" vertical="center" wrapText="1"/>
      <protection locked="0"/>
    </xf>
    <xf numFmtId="0" fontId="40" fillId="9" borderId="27" xfId="0" applyFont="1" applyFill="1" applyBorder="1" applyAlignment="1" applyProtection="1">
      <alignment horizontal="center" vertical="center" wrapText="1"/>
      <protection locked="0"/>
    </xf>
    <xf numFmtId="0" fontId="0" fillId="0" borderId="167" xfId="0" applyBorder="1" applyAlignment="1" applyProtection="1">
      <alignment horizontal="center" vertical="center"/>
      <protection locked="0"/>
    </xf>
    <xf numFmtId="0" fontId="0" fillId="0" borderId="168" xfId="0" applyBorder="1" applyAlignment="1" applyProtection="1">
      <alignment horizontal="center" vertical="center"/>
      <protection locked="0"/>
    </xf>
    <xf numFmtId="0" fontId="0" fillId="11" borderId="168" xfId="0" applyFill="1" applyBorder="1" applyAlignment="1" applyProtection="1">
      <alignment horizontal="left" vertical="center"/>
      <protection locked="0"/>
    </xf>
    <xf numFmtId="0" fontId="0" fillId="11" borderId="169" xfId="0" applyFill="1" applyBorder="1" applyAlignment="1" applyProtection="1">
      <alignment horizontal="left" vertical="center"/>
      <protection locked="0"/>
    </xf>
    <xf numFmtId="0" fontId="40" fillId="0" borderId="19" xfId="0" applyFont="1" applyBorder="1" applyAlignment="1" applyProtection="1">
      <alignment horizontal="center" vertical="center" wrapText="1"/>
      <protection locked="0"/>
    </xf>
    <xf numFmtId="0" fontId="40" fillId="0" borderId="25" xfId="0" applyFont="1" applyBorder="1" applyAlignment="1" applyProtection="1">
      <alignment horizontal="center" vertical="center" wrapText="1"/>
      <protection locked="0"/>
    </xf>
    <xf numFmtId="0" fontId="40" fillId="0" borderId="219" xfId="0" applyFont="1" applyBorder="1" applyAlignment="1" applyProtection="1">
      <alignment horizontal="left" vertical="center" wrapText="1"/>
      <protection locked="0"/>
    </xf>
    <xf numFmtId="0" fontId="40" fillId="0" borderId="220" xfId="0" applyFont="1" applyBorder="1" applyAlignment="1" applyProtection="1">
      <alignment horizontal="left" vertical="center" wrapText="1"/>
      <protection locked="0"/>
    </xf>
    <xf numFmtId="0" fontId="33" fillId="0" borderId="180" xfId="0" applyFont="1" applyBorder="1" applyAlignment="1">
      <alignment horizontal="left" vertical="center" shrinkToFit="1"/>
    </xf>
    <xf numFmtId="0" fontId="0" fillId="11" borderId="168" xfId="0" applyFill="1" applyBorder="1" applyAlignment="1">
      <alignment horizontal="left" vertical="center"/>
    </xf>
    <xf numFmtId="0" fontId="0" fillId="11" borderId="169" xfId="0" applyFill="1" applyBorder="1" applyAlignment="1">
      <alignment horizontal="left" vertical="center"/>
    </xf>
    <xf numFmtId="0" fontId="33" fillId="0" borderId="75" xfId="0" applyFont="1" applyBorder="1" applyAlignment="1">
      <alignment horizontal="center" vertical="center"/>
    </xf>
    <xf numFmtId="0" fontId="33" fillId="0" borderId="76" xfId="0" applyFont="1" applyBorder="1" applyAlignment="1">
      <alignment horizontal="center" vertical="center"/>
    </xf>
    <xf numFmtId="0" fontId="41" fillId="9" borderId="180" xfId="0" applyFont="1" applyFill="1" applyBorder="1" applyAlignment="1">
      <alignment horizontal="left" vertical="center"/>
    </xf>
    <xf numFmtId="0" fontId="33" fillId="0" borderId="180" xfId="0" applyFont="1" applyBorder="1" applyAlignment="1">
      <alignment horizontal="left" vertical="center"/>
    </xf>
    <xf numFmtId="0" fontId="0" fillId="0" borderId="180" xfId="0" applyBorder="1" applyAlignment="1">
      <alignment horizontal="left" vertical="center"/>
    </xf>
    <xf numFmtId="0" fontId="0" fillId="0" borderId="72" xfId="0" applyBorder="1" applyAlignment="1">
      <alignment horizontal="left" vertical="center"/>
    </xf>
    <xf numFmtId="0" fontId="0" fillId="0" borderId="54" xfId="0" applyBorder="1" applyAlignment="1">
      <alignment horizontal="left" vertical="center"/>
    </xf>
    <xf numFmtId="0" fontId="0" fillId="0" borderId="0" xfId="0" applyAlignment="1">
      <alignment horizontal="left" vertical="center" wrapText="1"/>
    </xf>
    <xf numFmtId="0" fontId="33" fillId="0" borderId="71" xfId="0" applyFont="1" applyBorder="1" applyAlignment="1">
      <alignment horizontal="left" vertical="center"/>
    </xf>
    <xf numFmtId="0" fontId="33" fillId="5" borderId="71" xfId="0" applyFont="1" applyFill="1" applyBorder="1" applyAlignment="1">
      <alignment horizontal="left" vertical="center"/>
    </xf>
    <xf numFmtId="0" fontId="33" fillId="0" borderId="71" xfId="0" applyFont="1" applyBorder="1" applyAlignment="1">
      <alignment horizontal="left" vertical="center" shrinkToFit="1"/>
    </xf>
    <xf numFmtId="0" fontId="33" fillId="0" borderId="124" xfId="0" applyFont="1" applyBorder="1" applyAlignment="1">
      <alignment horizontal="left" vertical="center"/>
    </xf>
    <xf numFmtId="0" fontId="33" fillId="0" borderId="89" xfId="0" applyFont="1" applyBorder="1" applyAlignment="1">
      <alignment horizontal="left" vertical="center"/>
    </xf>
    <xf numFmtId="0" fontId="33" fillId="0" borderId="90" xfId="0" applyFont="1" applyBorder="1" applyAlignment="1">
      <alignment horizontal="left" vertical="center"/>
    </xf>
    <xf numFmtId="0" fontId="33" fillId="0" borderId="98" xfId="0" applyFont="1" applyBorder="1" applyAlignment="1">
      <alignment horizontal="left" vertical="center"/>
    </xf>
    <xf numFmtId="0" fontId="33" fillId="0" borderId="93" xfId="0" applyFont="1" applyBorder="1" applyAlignment="1">
      <alignment horizontal="left" vertical="center"/>
    </xf>
    <xf numFmtId="0" fontId="33" fillId="0" borderId="94" xfId="0" applyFont="1" applyBorder="1" applyAlignment="1">
      <alignment horizontal="left" vertical="center"/>
    </xf>
    <xf numFmtId="0" fontId="26" fillId="8" borderId="147" xfId="0" applyFont="1" applyFill="1" applyBorder="1" applyAlignment="1">
      <alignment horizontal="justify" vertical="center" wrapText="1"/>
    </xf>
    <xf numFmtId="0" fontId="26" fillId="8" borderId="152" xfId="0" applyFont="1" applyFill="1" applyBorder="1" applyAlignment="1">
      <alignment horizontal="justify" vertical="center" wrapText="1"/>
    </xf>
    <xf numFmtId="0" fontId="26" fillId="0" borderId="0" xfId="0" applyFont="1" applyAlignment="1">
      <alignment horizontal="justify" vertical="center"/>
    </xf>
    <xf numFmtId="0" fontId="0" fillId="0" borderId="0" xfId="0" applyAlignment="1">
      <alignment vertical="center"/>
    </xf>
    <xf numFmtId="0" fontId="26" fillId="3" borderId="75" xfId="0" applyFont="1" applyFill="1" applyBorder="1" applyAlignment="1">
      <alignment horizontal="left" vertical="top" wrapText="1"/>
    </xf>
    <xf numFmtId="0" fontId="26" fillId="3" borderId="76" xfId="0" applyFont="1" applyFill="1" applyBorder="1" applyAlignment="1">
      <alignment horizontal="left" vertical="top" wrapText="1"/>
    </xf>
    <xf numFmtId="0" fontId="26" fillId="3" borderId="79" xfId="0" applyFont="1" applyFill="1" applyBorder="1" applyAlignment="1">
      <alignment horizontal="left" vertical="top" wrapText="1"/>
    </xf>
    <xf numFmtId="0" fontId="26" fillId="0" borderId="16" xfId="0" applyFont="1" applyBorder="1" applyAlignment="1">
      <alignment horizontal="left" vertical="center" wrapText="1"/>
    </xf>
    <xf numFmtId="0" fontId="29" fillId="0" borderId="0" xfId="0" applyFont="1" applyAlignment="1">
      <alignment horizontal="left" vertical="center"/>
    </xf>
    <xf numFmtId="0" fontId="0" fillId="11" borderId="78" xfId="0" applyFill="1" applyBorder="1" applyAlignment="1">
      <alignment horizontal="left" vertical="center"/>
    </xf>
    <xf numFmtId="0" fontId="26" fillId="0" borderId="0" xfId="0" applyFont="1" applyAlignment="1">
      <alignment horizontal="left" vertical="center" wrapText="1"/>
    </xf>
    <xf numFmtId="0" fontId="26" fillId="0" borderId="0" xfId="0" applyFont="1" applyAlignment="1">
      <alignment horizontal="left" vertical="center"/>
    </xf>
    <xf numFmtId="0" fontId="0" fillId="0" borderId="16" xfId="0" applyBorder="1" applyAlignment="1" applyProtection="1">
      <alignment horizontal="left" vertical="center" wrapText="1"/>
      <protection locked="0"/>
    </xf>
    <xf numFmtId="0" fontId="0" fillId="0" borderId="20" xfId="0" applyBorder="1" applyAlignment="1" applyProtection="1">
      <alignment horizontal="center" vertical="center" wrapText="1"/>
      <protection locked="0"/>
    </xf>
    <xf numFmtId="0" fontId="0" fillId="0" borderId="54" xfId="0" applyBorder="1" applyAlignment="1" applyProtection="1">
      <alignment horizontal="center" vertical="center" wrapText="1"/>
      <protection locked="0"/>
    </xf>
    <xf numFmtId="0" fontId="0" fillId="0" borderId="56" xfId="0" applyBorder="1" applyAlignment="1" applyProtection="1">
      <alignment horizontal="center" vertical="center" wrapText="1"/>
      <protection locked="0"/>
    </xf>
    <xf numFmtId="0" fontId="0" fillId="0" borderId="68" xfId="0" applyBorder="1" applyAlignment="1" applyProtection="1">
      <alignment horizontal="left" vertical="center"/>
      <protection locked="0"/>
    </xf>
    <xf numFmtId="0" fontId="0" fillId="0" borderId="72" xfId="0" applyBorder="1" applyAlignment="1" applyProtection="1">
      <alignment horizontal="left" vertical="center"/>
      <protection locked="0"/>
    </xf>
    <xf numFmtId="0" fontId="0" fillId="0" borderId="44" xfId="0"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35"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140" xfId="0" applyBorder="1" applyAlignment="1">
      <alignment horizontal="left" vertical="center"/>
    </xf>
    <xf numFmtId="0" fontId="0" fillId="0" borderId="144" xfId="0" applyBorder="1" applyAlignment="1">
      <alignment horizontal="left" vertical="center"/>
    </xf>
    <xf numFmtId="0" fontId="0" fillId="0" borderId="70" xfId="0" applyBorder="1" applyAlignment="1">
      <alignment horizontal="center" vertical="center" wrapText="1" shrinkToFit="1"/>
    </xf>
    <xf numFmtId="0" fontId="0" fillId="0" borderId="6" xfId="0" applyBorder="1" applyAlignment="1">
      <alignment horizontal="center" vertical="center" wrapText="1" shrinkToFit="1"/>
    </xf>
    <xf numFmtId="0" fontId="0" fillId="0" borderId="22" xfId="0" applyBorder="1" applyAlignment="1">
      <alignment horizontal="left" vertical="center"/>
    </xf>
    <xf numFmtId="0" fontId="0" fillId="0" borderId="47" xfId="0" applyBorder="1" applyAlignment="1">
      <alignment horizontal="left" vertical="center"/>
    </xf>
    <xf numFmtId="0" fontId="0" fillId="0" borderId="207" xfId="0" applyBorder="1" applyAlignment="1">
      <alignment horizontal="left" vertical="center"/>
    </xf>
    <xf numFmtId="0" fontId="0" fillId="0" borderId="206" xfId="0" applyBorder="1" applyAlignment="1">
      <alignment horizontal="left" vertical="center"/>
    </xf>
    <xf numFmtId="0" fontId="0" fillId="0" borderId="69" xfId="0" applyBorder="1" applyAlignment="1">
      <alignment horizontal="lef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35" xfId="0" applyBorder="1" applyAlignment="1">
      <alignment horizontal="center" vertical="center"/>
    </xf>
    <xf numFmtId="0" fontId="0" fillId="0" borderId="75" xfId="0" applyBorder="1" applyAlignment="1">
      <alignment horizontal="left" vertical="center"/>
    </xf>
    <xf numFmtId="0" fontId="0" fillId="0" borderId="76" xfId="0" applyBorder="1" applyAlignment="1">
      <alignment horizontal="left" vertical="center"/>
    </xf>
    <xf numFmtId="0" fontId="26" fillId="0" borderId="0" xfId="3" applyFont="1" applyAlignment="1">
      <alignment horizontal="left" vertical="center"/>
    </xf>
    <xf numFmtId="0" fontId="0" fillId="3" borderId="3" xfId="0" applyFill="1" applyBorder="1" applyAlignment="1">
      <alignment horizontal="left" vertical="top" wrapText="1"/>
    </xf>
    <xf numFmtId="0" fontId="0" fillId="3" borderId="71" xfId="0" applyFill="1" applyBorder="1" applyAlignment="1">
      <alignment horizontal="left" vertical="top" wrapText="1"/>
    </xf>
    <xf numFmtId="0" fontId="0" fillId="3" borderId="51" xfId="0" applyFill="1" applyBorder="1" applyAlignment="1">
      <alignment horizontal="left" vertical="top" wrapText="1"/>
    </xf>
    <xf numFmtId="0" fontId="0" fillId="3" borderId="26" xfId="0" applyFill="1" applyBorder="1" applyAlignment="1">
      <alignment horizontal="left" vertical="top" wrapText="1"/>
    </xf>
    <xf numFmtId="0" fontId="0" fillId="3" borderId="72" xfId="0" applyFill="1" applyBorder="1" applyAlignment="1">
      <alignment horizontal="left" vertical="top" wrapText="1"/>
    </xf>
    <xf numFmtId="0" fontId="0" fillId="3" borderId="52" xfId="0" applyFill="1" applyBorder="1" applyAlignment="1">
      <alignment horizontal="left" vertical="top" wrapText="1"/>
    </xf>
    <xf numFmtId="0" fontId="0" fillId="0" borderId="22" xfId="0" applyBorder="1" applyAlignment="1">
      <alignment horizontal="center" vertical="center" wrapText="1"/>
    </xf>
    <xf numFmtId="0" fontId="0" fillId="0" borderId="1"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20" xfId="0" applyBorder="1" applyAlignment="1">
      <alignment horizontal="center" vertical="center" wrapText="1"/>
    </xf>
    <xf numFmtId="0" fontId="0" fillId="0" borderId="54" xfId="0" applyBorder="1" applyAlignment="1">
      <alignment horizontal="center" vertical="center" wrapText="1"/>
    </xf>
    <xf numFmtId="0" fontId="0" fillId="0" borderId="56" xfId="0" applyBorder="1" applyAlignment="1">
      <alignment horizontal="center" vertical="center" wrapText="1"/>
    </xf>
    <xf numFmtId="0" fontId="33" fillId="0" borderId="0" xfId="0" applyFont="1" applyAlignment="1">
      <alignment horizontal="left" vertical="center" wrapText="1"/>
    </xf>
    <xf numFmtId="0" fontId="33" fillId="0" borderId="16" xfId="0" applyFont="1" applyBorder="1" applyAlignment="1">
      <alignment horizontal="left" vertical="center" wrapText="1"/>
    </xf>
    <xf numFmtId="0" fontId="0" fillId="0" borderId="77" xfId="0" applyBorder="1" applyAlignment="1">
      <alignment horizontal="left" vertical="center"/>
    </xf>
    <xf numFmtId="0" fontId="0" fillId="0" borderId="57" xfId="0" applyBorder="1" applyAlignment="1">
      <alignment horizontal="center" vertical="center"/>
    </xf>
    <xf numFmtId="0" fontId="0" fillId="0" borderId="131" xfId="0" applyBorder="1" applyAlignment="1">
      <alignment horizontal="center" vertical="center"/>
    </xf>
    <xf numFmtId="0" fontId="0" fillId="0" borderId="133" xfId="0" applyBorder="1" applyAlignment="1">
      <alignment horizontal="center" vertical="center"/>
    </xf>
    <xf numFmtId="0" fontId="0" fillId="0" borderId="208" xfId="0" applyBorder="1" applyAlignment="1">
      <alignment horizontal="center" vertical="center"/>
    </xf>
    <xf numFmtId="0" fontId="0" fillId="0" borderId="67" xfId="0" applyBorder="1" applyAlignment="1">
      <alignment horizontal="center" vertical="center" wrapText="1"/>
    </xf>
    <xf numFmtId="0" fontId="0" fillId="0" borderId="42" xfId="0" applyBorder="1" applyAlignment="1">
      <alignment horizontal="center" vertical="center" wrapText="1"/>
    </xf>
    <xf numFmtId="0" fontId="0" fillId="3" borderId="44" xfId="0" applyFill="1" applyBorder="1" applyAlignment="1">
      <alignment horizontal="left" vertical="top" wrapText="1"/>
    </xf>
    <xf numFmtId="0" fontId="0" fillId="0" borderId="16" xfId="0" applyBorder="1" applyAlignment="1">
      <alignment horizontal="left" vertical="top" wrapText="1"/>
    </xf>
    <xf numFmtId="0" fontId="0" fillId="0" borderId="59" xfId="0" applyBorder="1" applyAlignment="1">
      <alignment horizontal="center" vertical="center" wrapText="1"/>
    </xf>
    <xf numFmtId="0" fontId="0" fillId="3" borderId="42" xfId="0" applyFill="1" applyBorder="1" applyAlignment="1">
      <alignment horizontal="left" vertical="top" wrapText="1"/>
    </xf>
    <xf numFmtId="0" fontId="0" fillId="0" borderId="0" xfId="0" applyAlignment="1">
      <alignment horizontal="left" vertical="top" wrapText="1"/>
    </xf>
    <xf numFmtId="0" fontId="0" fillId="0" borderId="36" xfId="0" applyBorder="1" applyAlignment="1">
      <alignment horizontal="center" vertical="center"/>
    </xf>
    <xf numFmtId="0" fontId="0" fillId="0" borderId="2" xfId="0" applyBorder="1" applyAlignment="1">
      <alignment horizontal="center" vertical="center"/>
    </xf>
    <xf numFmtId="0" fontId="0" fillId="0" borderId="37" xfId="0" applyBorder="1" applyAlignment="1">
      <alignment horizontal="center" vertical="center" wrapText="1"/>
    </xf>
    <xf numFmtId="0" fontId="0" fillId="0" borderId="41" xfId="0" applyBorder="1" applyAlignment="1">
      <alignment horizontal="center" vertical="center"/>
    </xf>
    <xf numFmtId="0" fontId="0" fillId="0" borderId="219" xfId="0" applyBorder="1" applyAlignment="1">
      <alignment horizontal="center" vertical="center"/>
    </xf>
    <xf numFmtId="0" fontId="0" fillId="0" borderId="233" xfId="0" applyBorder="1" applyAlignment="1">
      <alignment horizontal="center" vertical="center"/>
    </xf>
    <xf numFmtId="184" fontId="24" fillId="5" borderId="47" xfId="20" applyNumberFormat="1" applyFont="1" applyFill="1" applyBorder="1" applyAlignment="1">
      <alignment horizontal="left" vertical="center"/>
    </xf>
    <xf numFmtId="184" fontId="24" fillId="5" borderId="31" xfId="20" applyNumberFormat="1" applyFont="1" applyFill="1" applyBorder="1" applyAlignment="1">
      <alignment horizontal="left" vertical="center"/>
    </xf>
    <xf numFmtId="184" fontId="24" fillId="5" borderId="47" xfId="20" applyNumberFormat="1" applyFont="1" applyFill="1" applyBorder="1" applyAlignment="1">
      <alignment horizontal="left" vertical="center" wrapText="1"/>
    </xf>
    <xf numFmtId="184" fontId="24" fillId="5" borderId="148" xfId="20" applyNumberFormat="1" applyFont="1" applyFill="1" applyBorder="1" applyAlignment="1">
      <alignment vertical="center" wrapText="1"/>
    </xf>
    <xf numFmtId="184" fontId="24" fillId="5" borderId="148" xfId="20" applyNumberFormat="1" applyFont="1" applyFill="1" applyBorder="1" applyAlignment="1">
      <alignment vertical="center"/>
    </xf>
    <xf numFmtId="184" fontId="24" fillId="4" borderId="150" xfId="20" applyNumberFormat="1" applyFont="1" applyFill="1" applyBorder="1" applyAlignment="1">
      <alignment horizontal="center" vertical="center"/>
    </xf>
    <xf numFmtId="184" fontId="24" fillId="4" borderId="149" xfId="20" applyNumberFormat="1" applyFont="1" applyFill="1" applyBorder="1" applyAlignment="1">
      <alignment horizontal="center" vertical="center"/>
    </xf>
    <xf numFmtId="184" fontId="31" fillId="5" borderId="147" xfId="20" applyNumberFormat="1" applyFont="1" applyFill="1" applyBorder="1" applyAlignment="1">
      <alignment horizontal="center" vertical="center" wrapText="1"/>
    </xf>
    <xf numFmtId="184" fontId="31" fillId="5" borderId="148" xfId="20" applyNumberFormat="1" applyFont="1" applyFill="1" applyBorder="1" applyAlignment="1">
      <alignment horizontal="center" vertical="center"/>
    </xf>
    <xf numFmtId="184" fontId="31" fillId="5" borderId="149" xfId="20" applyNumberFormat="1" applyFont="1" applyFill="1" applyBorder="1" applyAlignment="1">
      <alignment horizontal="center" vertical="center"/>
    </xf>
    <xf numFmtId="184" fontId="31" fillId="5" borderId="4" xfId="20" applyNumberFormat="1" applyFont="1" applyFill="1" applyBorder="1" applyAlignment="1">
      <alignment horizontal="center" vertical="center"/>
    </xf>
    <xf numFmtId="184" fontId="31" fillId="5" borderId="7" xfId="20" applyNumberFormat="1" applyFont="1" applyFill="1" applyBorder="1" applyAlignment="1">
      <alignment horizontal="center" vertical="center"/>
    </xf>
    <xf numFmtId="184" fontId="31" fillId="5" borderId="66" xfId="20" applyNumberFormat="1" applyFont="1" applyFill="1" applyBorder="1" applyAlignment="1">
      <alignment horizontal="center" vertical="center"/>
    </xf>
    <xf numFmtId="184" fontId="31" fillId="5" borderId="36" xfId="20" applyNumberFormat="1" applyFont="1" applyFill="1" applyBorder="1" applyAlignment="1">
      <alignment horizontal="center" vertical="center"/>
    </xf>
    <xf numFmtId="184" fontId="31" fillId="5" borderId="34" xfId="20" applyNumberFormat="1" applyFont="1" applyFill="1" applyBorder="1" applyAlignment="1">
      <alignment horizontal="center" vertical="center"/>
    </xf>
    <xf numFmtId="184" fontId="31" fillId="5" borderId="2" xfId="20" applyNumberFormat="1" applyFont="1" applyFill="1" applyBorder="1" applyAlignment="1">
      <alignment horizontal="center" vertical="center"/>
    </xf>
    <xf numFmtId="184" fontId="31" fillId="5" borderId="35" xfId="20" applyNumberFormat="1" applyFont="1" applyFill="1" applyBorder="1" applyAlignment="1">
      <alignment horizontal="left" vertical="center"/>
    </xf>
    <xf numFmtId="184" fontId="31" fillId="5" borderId="33" xfId="20" applyNumberFormat="1" applyFont="1" applyFill="1" applyBorder="1" applyAlignment="1">
      <alignment horizontal="left" vertical="center"/>
    </xf>
    <xf numFmtId="184" fontId="31" fillId="5" borderId="14" xfId="20" applyNumberFormat="1" applyFont="1" applyFill="1" applyBorder="1" applyAlignment="1">
      <alignment horizontal="left" vertical="center"/>
    </xf>
    <xf numFmtId="184" fontId="0" fillId="5" borderId="47" xfId="20" applyNumberFormat="1" applyFont="1" applyFill="1" applyBorder="1" applyAlignment="1">
      <alignment horizontal="left" vertical="center" wrapText="1"/>
    </xf>
    <xf numFmtId="184" fontId="24" fillId="5" borderId="38" xfId="20" applyNumberFormat="1" applyFont="1" applyFill="1" applyBorder="1" applyAlignment="1">
      <alignment horizontal="left" vertical="center" wrapText="1"/>
    </xf>
    <xf numFmtId="184" fontId="0" fillId="5" borderId="148" xfId="20" applyNumberFormat="1" applyFont="1" applyFill="1" applyBorder="1" applyAlignment="1">
      <alignment vertical="center" wrapText="1"/>
    </xf>
    <xf numFmtId="184" fontId="24" fillId="5" borderId="31" xfId="20" applyNumberFormat="1" applyFont="1" applyFill="1" applyBorder="1" applyAlignment="1">
      <alignment horizontal="left" vertical="center" wrapText="1"/>
    </xf>
    <xf numFmtId="184" fontId="0" fillId="5" borderId="148" xfId="20" applyNumberFormat="1" applyFont="1" applyFill="1" applyBorder="1" applyAlignment="1">
      <alignment vertical="center"/>
    </xf>
    <xf numFmtId="0" fontId="0" fillId="5" borderId="148" xfId="0" applyFill="1" applyBorder="1" applyAlignment="1">
      <alignment vertical="center"/>
    </xf>
    <xf numFmtId="184" fontId="24" fillId="4" borderId="148" xfId="20" applyNumberFormat="1" applyFont="1" applyFill="1" applyBorder="1" applyAlignment="1">
      <alignment horizontal="center" vertical="center"/>
    </xf>
    <xf numFmtId="0" fontId="24" fillId="5" borderId="31" xfId="0" applyFont="1" applyFill="1" applyBorder="1" applyAlignment="1">
      <alignment horizontal="left" vertical="center"/>
    </xf>
    <xf numFmtId="184" fontId="0" fillId="0" borderId="3" xfId="20" applyNumberFormat="1" applyFont="1" applyBorder="1" applyAlignment="1">
      <alignment horizontal="center" vertical="center"/>
    </xf>
    <xf numFmtId="184" fontId="24" fillId="0" borderId="42" xfId="20" applyNumberFormat="1" applyFont="1" applyBorder="1" applyAlignment="1">
      <alignment horizontal="center" vertical="center"/>
    </xf>
    <xf numFmtId="184" fontId="0" fillId="0" borderId="48" xfId="20" quotePrefix="1" applyNumberFormat="1" applyFont="1" applyBorder="1" applyAlignment="1">
      <alignment vertical="center" wrapText="1"/>
    </xf>
    <xf numFmtId="184" fontId="24" fillId="0" borderId="34" xfId="20" applyNumberFormat="1" applyFont="1" applyBorder="1" applyAlignment="1">
      <alignment vertical="center" wrapText="1"/>
    </xf>
    <xf numFmtId="184" fontId="31" fillId="5" borderId="6" xfId="20" applyNumberFormat="1" applyFont="1" applyFill="1" applyBorder="1" applyAlignment="1">
      <alignment horizontal="center" vertical="center" wrapText="1"/>
    </xf>
    <xf numFmtId="184" fontId="31" fillId="5" borderId="9" xfId="20" applyNumberFormat="1" applyFont="1" applyFill="1" applyBorder="1" applyAlignment="1">
      <alignment horizontal="center" vertical="center" wrapText="1"/>
    </xf>
    <xf numFmtId="184" fontId="31" fillId="5" borderId="50" xfId="20" applyNumberFormat="1" applyFont="1" applyFill="1" applyBorder="1" applyAlignment="1">
      <alignment horizontal="center" vertical="center" wrapText="1"/>
    </xf>
    <xf numFmtId="184" fontId="24" fillId="5" borderId="81" xfId="20" applyNumberFormat="1" applyFont="1" applyFill="1" applyBorder="1" applyAlignment="1">
      <alignment horizontal="left" vertical="top"/>
    </xf>
    <xf numFmtId="184" fontId="24" fillId="5" borderId="50" xfId="20" applyNumberFormat="1" applyFont="1" applyFill="1" applyBorder="1" applyAlignment="1">
      <alignment horizontal="left" vertical="top"/>
    </xf>
    <xf numFmtId="184" fontId="24" fillId="5" borderId="9" xfId="20" applyNumberFormat="1" applyFont="1" applyFill="1" applyBorder="1" applyAlignment="1">
      <alignment horizontal="left" vertical="top"/>
    </xf>
    <xf numFmtId="184" fontId="24" fillId="5" borderId="150" xfId="20" applyNumberFormat="1" applyFont="1" applyFill="1" applyBorder="1" applyAlignment="1">
      <alignment horizontal="left" vertical="top"/>
    </xf>
    <xf numFmtId="184" fontId="24" fillId="5" borderId="148" xfId="20" applyNumberFormat="1" applyFont="1" applyFill="1" applyBorder="1" applyAlignment="1">
      <alignment horizontal="left" vertical="top"/>
    </xf>
    <xf numFmtId="184" fontId="24" fillId="5" borderId="149" xfId="20" applyNumberFormat="1" applyFont="1" applyFill="1" applyBorder="1" applyAlignment="1">
      <alignment horizontal="left" vertical="top"/>
    </xf>
    <xf numFmtId="184" fontId="24" fillId="4" borderId="51" xfId="20" applyNumberFormat="1" applyFont="1" applyFill="1" applyBorder="1" applyAlignment="1">
      <alignment horizontal="center" vertical="center"/>
    </xf>
    <xf numFmtId="184" fontId="24" fillId="4" borderId="103" xfId="20" applyNumberFormat="1" applyFont="1" applyFill="1" applyBorder="1" applyAlignment="1">
      <alignment horizontal="center" vertical="center"/>
    </xf>
    <xf numFmtId="184" fontId="24" fillId="4" borderId="81" xfId="20" applyNumberFormat="1" applyFont="1" applyFill="1" applyBorder="1" applyAlignment="1">
      <alignment horizontal="center" vertical="center"/>
    </xf>
    <xf numFmtId="184" fontId="24" fillId="4" borderId="50" xfId="20" applyNumberFormat="1" applyFont="1" applyFill="1" applyBorder="1" applyAlignment="1">
      <alignment horizontal="center" vertical="center"/>
    </xf>
    <xf numFmtId="0" fontId="24" fillId="5" borderId="48" xfId="0" applyFont="1" applyFill="1" applyBorder="1" applyAlignment="1">
      <alignment horizontal="left" vertical="center"/>
    </xf>
    <xf numFmtId="0" fontId="24" fillId="5" borderId="65" xfId="0" applyFont="1" applyFill="1" applyBorder="1" applyAlignment="1">
      <alignment horizontal="left" vertical="center"/>
    </xf>
    <xf numFmtId="184" fontId="0" fillId="4" borderId="150" xfId="20" quotePrefix="1" applyNumberFormat="1" applyFont="1" applyFill="1" applyBorder="1" applyAlignment="1">
      <alignment horizontal="center" vertical="center"/>
    </xf>
    <xf numFmtId="184" fontId="24" fillId="4" borderId="152" xfId="20" applyNumberFormat="1" applyFont="1" applyFill="1" applyBorder="1" applyAlignment="1">
      <alignment horizontal="center" vertical="center"/>
    </xf>
    <xf numFmtId="184" fontId="24" fillId="5" borderId="152" xfId="20" applyNumberFormat="1" applyFont="1" applyFill="1" applyBorder="1" applyAlignment="1">
      <alignment horizontal="left" vertical="top"/>
    </xf>
    <xf numFmtId="184" fontId="24" fillId="5" borderId="34" xfId="20" applyNumberFormat="1" applyFont="1" applyFill="1" applyBorder="1" applyAlignment="1">
      <alignment horizontal="left" vertical="center"/>
    </xf>
    <xf numFmtId="184" fontId="24" fillId="5" borderId="65" xfId="20" applyNumberFormat="1" applyFont="1" applyFill="1" applyBorder="1" applyAlignment="1">
      <alignment horizontal="left" vertical="center"/>
    </xf>
    <xf numFmtId="0" fontId="32" fillId="0" borderId="11" xfId="30" applyFont="1" applyBorder="1" applyAlignment="1">
      <alignment vertical="center"/>
    </xf>
    <xf numFmtId="0" fontId="32" fillId="0" borderId="8" xfId="42" applyFont="1" applyBorder="1" applyAlignment="1">
      <alignment horizontal="justify" vertical="center"/>
    </xf>
  </cellXfs>
  <cellStyles count="178">
    <cellStyle name="パーセント" xfId="2" builtinId="5"/>
    <cellStyle name="パーセント 2" xfId="9" xr:uid="{00000000-0005-0000-0000-000001000000}"/>
    <cellStyle name="パーセント 2 2" xfId="31" xr:uid="{00000000-0005-0000-0000-000002000000}"/>
    <cellStyle name="パーセント 3" xfId="24" xr:uid="{00000000-0005-0000-0000-000003000000}"/>
    <cellStyle name="パーセント()" xfId="10" xr:uid="{00000000-0005-0000-0000-000004000000}"/>
    <cellStyle name="パーセント(0.00)" xfId="11" xr:uid="{00000000-0005-0000-0000-000005000000}"/>
    <cellStyle name="パーセント[0.00]" xfId="12" xr:uid="{00000000-0005-0000-0000-000006000000}"/>
    <cellStyle name="桁区切り" xfId="1" builtinId="6"/>
    <cellStyle name="桁区切り 2" xfId="13" xr:uid="{00000000-0005-0000-0000-000008000000}"/>
    <cellStyle name="桁区切り 3" xfId="14" xr:uid="{00000000-0005-0000-0000-000009000000}"/>
    <cellStyle name="桁区切り 3 2" xfId="32" xr:uid="{00000000-0005-0000-0000-00000A000000}"/>
    <cellStyle name="桁区切り 4" xfId="6" xr:uid="{00000000-0005-0000-0000-00000B000000}"/>
    <cellStyle name="桁区切り 5" xfId="15" xr:uid="{00000000-0005-0000-0000-00000C000000}"/>
    <cellStyle name="見出し１" xfId="16" xr:uid="{00000000-0005-0000-0000-00000D000000}"/>
    <cellStyle name="折り返し" xfId="17" xr:uid="{00000000-0005-0000-0000-00000E000000}"/>
    <cellStyle name="標準" xfId="0" builtinId="0"/>
    <cellStyle name="標準 10" xfId="23" xr:uid="{00000000-0005-0000-0000-000010000000}"/>
    <cellStyle name="標準 10 2" xfId="25" xr:uid="{00000000-0005-0000-0000-000011000000}"/>
    <cellStyle name="標準 10 2 2" xfId="37" xr:uid="{00000000-0005-0000-0000-000012000000}"/>
    <cellStyle name="標準 10 2 2 10" xfId="177" xr:uid="{3BE687A3-3FEC-4B5E-9A5D-630A32F6DFE3}"/>
    <cellStyle name="標準 10 2 2 2" xfId="43" xr:uid="{00000000-0005-0000-0000-000013000000}"/>
    <cellStyle name="標準 10 2 2 2 2" xfId="48" xr:uid="{00000000-0005-0000-0000-000014000000}"/>
    <cellStyle name="標準 10 2 2 2 2 2" xfId="71" xr:uid="{45ACB8DA-EA62-4DDA-9DC7-AB676ABE6381}"/>
    <cellStyle name="標準 10 2 2 2 2 2 2" xfId="145" xr:uid="{ADE827A2-3CB6-4655-B8FD-C71EDBC161EF}"/>
    <cellStyle name="標準 10 2 2 2 2 3" xfId="122" xr:uid="{70FB6728-4E8A-46D3-B409-97AB1BDE77E8}"/>
    <cellStyle name="標準 10 2 2 2 3" xfId="98" xr:uid="{FEE24B77-7644-463C-93D5-232746CB322D}"/>
    <cellStyle name="標準 10 2 2 2 3 2" xfId="170" xr:uid="{F2F9AFFD-4BA7-4880-B97A-1540F9C60B75}"/>
    <cellStyle name="標準 10 2 2 2 4" xfId="67" xr:uid="{266BCEC3-F331-4746-A156-AA3597133254}"/>
    <cellStyle name="標準 10 2 2 2 4 2" xfId="141" xr:uid="{FF5E0298-018E-493E-A09E-DEBB4D5351D6}"/>
    <cellStyle name="標準 10 2 2 2 5" xfId="102" xr:uid="{DF06DC3F-4479-4EA8-8425-0A5FEFA7F473}"/>
    <cellStyle name="標準 10 2 2 2 5 2" xfId="174" xr:uid="{348DDCD6-F96D-4FDC-BB04-332742818FC4}"/>
    <cellStyle name="標準 10 2 2 2 6" xfId="118" xr:uid="{87C82B40-2592-4EE7-AE77-3EABB3CFB442}"/>
    <cellStyle name="標準 10 2 2 3" xfId="47" xr:uid="{00000000-0005-0000-0000-000015000000}"/>
    <cellStyle name="標準 10 2 2 3 2" xfId="49" xr:uid="{00000000-0005-0000-0000-000016000000}"/>
    <cellStyle name="標準 10 2 2 3 2 2" xfId="72" xr:uid="{BAD6B064-BD49-40B6-8ABB-5B52C8AB4356}"/>
    <cellStyle name="標準 10 2 2 3 2 2 2" xfId="146" xr:uid="{D07FD553-0D3F-4F03-8DE3-D54D02B072D0}"/>
    <cellStyle name="標準 10 2 2 3 2 3" xfId="123" xr:uid="{B32FC0E4-3740-4E74-833B-865E14F8C945}"/>
    <cellStyle name="標準 10 2 2 3 3" xfId="99" xr:uid="{EDF65377-167D-4B5B-BF4A-444F438E59D2}"/>
    <cellStyle name="標準 10 2 2 3 3 2" xfId="171" xr:uid="{A5A3E66A-0477-4C03-AED6-5D8FF8873132}"/>
    <cellStyle name="標準 10 2 2 3 4" xfId="176" xr:uid="{E5D737BB-94CA-45E5-85C3-87984A59EFB0}"/>
    <cellStyle name="標準 10 2 2 4" xfId="50" xr:uid="{F4F57E91-B676-4BF3-A967-13AD249509EA}"/>
    <cellStyle name="標準 10 2 2 4 2" xfId="85" xr:uid="{C9A65C4A-93AC-441E-A9B3-DB037862A451}"/>
    <cellStyle name="標準 10 2 2 4 2 2" xfId="158" xr:uid="{452DA077-06CE-4047-98D2-82A21FD47545}"/>
    <cellStyle name="標準 10 2 2 4 3" xfId="124" xr:uid="{929EFB9F-FFE6-4EB4-AAF6-F7AB8D209BED}"/>
    <cellStyle name="標準 10 2 2 5" xfId="52" xr:uid="{5C6097D0-7342-484E-AC8B-43A5BCC4CC8E}"/>
    <cellStyle name="標準 10 2 2 5 2" xfId="126" xr:uid="{7E690463-F939-4DA0-BD45-5B7903F19946}"/>
    <cellStyle name="標準 10 2 2 6" xfId="63" xr:uid="{B63DEABD-0FFB-45A2-9422-4F53307EF79F}"/>
    <cellStyle name="標準 10 2 2 6 2" xfId="137" xr:uid="{49EE3DEA-A300-4B6F-9E40-01F0B8986F44}"/>
    <cellStyle name="標準 10 2 2 7" xfId="100" xr:uid="{325F8D90-3A44-4822-8037-DE20D3FF5849}"/>
    <cellStyle name="標準 10 2 2 7 2" xfId="172" xr:uid="{0B9116EB-F8ED-49C2-92C3-C17C0AA52C88}"/>
    <cellStyle name="標準 10 2 2 8" xfId="101" xr:uid="{1721944F-373D-4D6B-883F-06AB80D8C848}"/>
    <cellStyle name="標準 10 2 2 8 2" xfId="173" xr:uid="{98607FF7-3CEF-46BE-9AB9-E288E732833E}"/>
    <cellStyle name="標準 10 2 2 9" xfId="114" xr:uid="{3859551B-7089-483A-AFDF-3FD8A28BDF76}"/>
    <cellStyle name="標準 10 2 3" xfId="94" xr:uid="{D00C53BF-5B79-474C-9A9F-D2D623100D38}"/>
    <cellStyle name="標準 10 2 3 2" xfId="103" xr:uid="{C4566ADC-2643-4FD8-9C92-B4B61A321386}"/>
    <cellStyle name="標準 10 2 3 2 2" xfId="175" xr:uid="{C7FAADDC-7673-428F-8F28-D907F1A94136}"/>
    <cellStyle name="標準 10 2 3 3" xfId="166" xr:uid="{A6C536DF-B119-4100-8B6D-8593105BDCF9}"/>
    <cellStyle name="標準 10 2 4" xfId="81" xr:uid="{C4663046-FAD2-43BB-B288-BB2C7524D4EA}"/>
    <cellStyle name="標準 10 2 4 2" xfId="154" xr:uid="{8947BBE8-723B-4120-BF6E-63AA215DD21E}"/>
    <cellStyle name="標準 10 2 5" xfId="57" xr:uid="{E740175F-1E6F-4B51-8BBA-EB16A6CBF6FA}"/>
    <cellStyle name="標準 10 2 5 2" xfId="131" xr:uid="{68A0EA7C-7DB3-4CA1-AC1D-648704B3D7F0}"/>
    <cellStyle name="標準 10 2 6" xfId="108" xr:uid="{744107A1-32E0-4D66-BE16-28A2E8B8074F}"/>
    <cellStyle name="標準 10 3" xfId="93" xr:uid="{2680AB7E-733A-4FD4-8941-B5808DE4E5A2}"/>
    <cellStyle name="標準 10 3 2" xfId="165" xr:uid="{D1140E02-58B2-4E6E-8734-433226F23255}"/>
    <cellStyle name="標準 10 4" xfId="80" xr:uid="{AE7B8064-56BF-4727-8A25-3ECB2E29C8E8}"/>
    <cellStyle name="標準 10 4 2" xfId="153" xr:uid="{4A4BD948-E8BB-458D-A510-F9B6F154ECB5}"/>
    <cellStyle name="標準 10 5" xfId="56" xr:uid="{484B76C9-5577-4CD8-BA28-D650E33A9CDA}"/>
    <cellStyle name="標準 10 5 2" xfId="130" xr:uid="{060F023A-2089-4A51-A5AE-F5443448FDEA}"/>
    <cellStyle name="標準 10 6" xfId="107" xr:uid="{8D829FB8-8E97-47F4-9DCB-A06C98F33CC9}"/>
    <cellStyle name="標準 11" xfId="30" xr:uid="{00000000-0005-0000-0000-000017000000}"/>
    <cellStyle name="標準 11 2" xfId="40" xr:uid="{00000000-0005-0000-0000-000018000000}"/>
    <cellStyle name="標準 11 2 2" xfId="42" xr:uid="{00000000-0005-0000-0000-000019000000}"/>
    <cellStyle name="標準 11 3" xfId="95" xr:uid="{C5EA8E29-57A2-46A2-ADC6-A67D0494A277}"/>
    <cellStyle name="標準 11 3 2" xfId="167" xr:uid="{237AD13A-4543-4E1D-9BBD-73ECB6AEBB96}"/>
    <cellStyle name="標準 11 4" xfId="82" xr:uid="{58FBCA90-200D-437D-8D42-7173D2279FF9}"/>
    <cellStyle name="標準 11 4 2" xfId="155" xr:uid="{72A80D0C-6C42-40D5-927C-110BE0DEBAEA}"/>
    <cellStyle name="標準 12" xfId="33" xr:uid="{00000000-0005-0000-0000-00001A000000}"/>
    <cellStyle name="標準 12 2" xfId="96" xr:uid="{64FC3365-439D-40A8-A429-52E09BF573C8}"/>
    <cellStyle name="標準 12 2 2" xfId="168" xr:uid="{05CE2E1A-E546-432B-85EB-3E7DF24B4128}"/>
    <cellStyle name="標準 12 3" xfId="83" xr:uid="{F7FDB06F-78D1-4ACB-AA39-D6E1D751DA8F}"/>
    <cellStyle name="標準 12 3 2" xfId="156" xr:uid="{7F76D095-CEF2-4E8D-91A6-DF3F5D5EF490}"/>
    <cellStyle name="標準 12 4" xfId="61" xr:uid="{9EFACF2B-971E-4284-A70A-16FBE3AE5CFD}"/>
    <cellStyle name="標準 12 4 2" xfId="135" xr:uid="{253D8ECC-F034-4CFB-A54C-5A7297E24C2C}"/>
    <cellStyle name="標準 12 5" xfId="112" xr:uid="{47A934DE-07DD-4AD6-82DE-58365E9C6678}"/>
    <cellStyle name="標準 13" xfId="38" xr:uid="{00000000-0005-0000-0000-00001B000000}"/>
    <cellStyle name="標準 13 2" xfId="64" xr:uid="{08A26484-AA0E-4CC6-93B6-F696B0A44E0E}"/>
    <cellStyle name="標準 13 2 2" xfId="138" xr:uid="{013C4BFB-CEA1-4FE3-8786-1877A2C4B30F}"/>
    <cellStyle name="標準 13 3" xfId="115" xr:uid="{30D28BE6-32D6-4800-AD7A-E561E21055B7}"/>
    <cellStyle name="標準 14" xfId="39" xr:uid="{00000000-0005-0000-0000-00001C000000}"/>
    <cellStyle name="標準 14 2" xfId="65" xr:uid="{F760037B-24F7-400E-BA25-B87A79C2925B}"/>
    <cellStyle name="標準 14 2 2" xfId="139" xr:uid="{A486D396-E1F2-401D-95AC-9E1C28EA8716}"/>
    <cellStyle name="標準 14 3" xfId="116" xr:uid="{7E328E22-34E6-47A2-BACA-F8E4F4EDEBFA}"/>
    <cellStyle name="標準 15" xfId="41" xr:uid="{00000000-0005-0000-0000-00001D000000}"/>
    <cellStyle name="標準 15 2" xfId="66" xr:uid="{855EC36D-3B95-42BA-8EB5-E987078416A5}"/>
    <cellStyle name="標準 15 2 2" xfId="140" xr:uid="{989A4E63-7750-4BA1-B949-7BEAD1078057}"/>
    <cellStyle name="標準 15 3" xfId="117" xr:uid="{37DF2695-01CD-4D20-BB67-3AB4708F4F68}"/>
    <cellStyle name="標準 16" xfId="44" xr:uid="{00000000-0005-0000-0000-00001E000000}"/>
    <cellStyle name="標準 16 2" xfId="68" xr:uid="{C0A916BC-29C8-41DA-9B60-917FD95E0E20}"/>
    <cellStyle name="標準 16 2 2" xfId="142" xr:uid="{3F1AC41B-74D9-4F66-BBC4-AAF401D1D23C}"/>
    <cellStyle name="標準 16 3" xfId="119" xr:uid="{60CE51F0-1510-4162-8143-6D9A2ED74B2D}"/>
    <cellStyle name="標準 17" xfId="45" xr:uid="{00000000-0005-0000-0000-00001F000000}"/>
    <cellStyle name="標準 17 2" xfId="69" xr:uid="{B40AB5E9-C1C2-4A97-8837-8D4EB6E46CAA}"/>
    <cellStyle name="標準 17 2 2" xfId="143" xr:uid="{42B7C127-7066-4489-9396-5EC196B7F2B7}"/>
    <cellStyle name="標準 17 3" xfId="120" xr:uid="{5C4592C0-7ECF-4BFC-B34D-ABA2744EB103}"/>
    <cellStyle name="標準 18" xfId="46" xr:uid="{00000000-0005-0000-0000-000020000000}"/>
    <cellStyle name="標準 18 2" xfId="70" xr:uid="{11E52F6D-223F-402C-B470-98E68636637A}"/>
    <cellStyle name="標準 18 2 2" xfId="144" xr:uid="{8875F2C1-6855-4298-B378-F950142A6F99}"/>
    <cellStyle name="標準 18 3" xfId="121" xr:uid="{87F83B20-E172-4C8C-B7F6-5377817B4DD6}"/>
    <cellStyle name="標準 2" xfId="3" xr:uid="{00000000-0005-0000-0000-000021000000}"/>
    <cellStyle name="標準 2 2" xfId="4" xr:uid="{00000000-0005-0000-0000-000022000000}"/>
    <cellStyle name="標準 2 2 2" xfId="5" xr:uid="{00000000-0005-0000-0000-000023000000}"/>
    <cellStyle name="標準 2 2 3" xfId="34" xr:uid="{00000000-0005-0000-0000-000024000000}"/>
    <cellStyle name="標準 2 3" xfId="73" xr:uid="{0B1DF478-5508-4496-8D3F-6618C7DBDED1}"/>
    <cellStyle name="標準 3" xfId="18" xr:uid="{00000000-0005-0000-0000-000025000000}"/>
    <cellStyle name="標準 3 2" xfId="26" xr:uid="{00000000-0005-0000-0000-000026000000}"/>
    <cellStyle name="標準 4" xfId="19" xr:uid="{00000000-0005-0000-0000-000027000000}"/>
    <cellStyle name="標準 5" xfId="8" xr:uid="{00000000-0005-0000-0000-000028000000}"/>
    <cellStyle name="標準 5 2" xfId="27" xr:uid="{00000000-0005-0000-0000-000029000000}"/>
    <cellStyle name="標準 5 2 2" xfId="35" xr:uid="{00000000-0005-0000-0000-00002A000000}"/>
    <cellStyle name="標準 5 2 3" xfId="88" xr:uid="{E944E5FF-DBC6-47D4-8322-F891637F7856}"/>
    <cellStyle name="標準 5 2 3 2" xfId="160" xr:uid="{51DFE21B-4646-4252-97D5-872959876A19}"/>
    <cellStyle name="標準 5 2 4" xfId="75" xr:uid="{279985EF-85C3-4213-8E47-31D48CBE8B3E}"/>
    <cellStyle name="標準 5 2 4 2" xfId="148" xr:uid="{5452450D-708B-4B14-89C8-1D252205FB00}"/>
    <cellStyle name="標準 5 2 5" xfId="58" xr:uid="{06B42D35-E055-4735-BC6F-BF873C994291}"/>
    <cellStyle name="標準 5 2 5 2" xfId="132" xr:uid="{603706F2-CE67-4354-A563-C2831CE8D35C}"/>
    <cellStyle name="標準 5 2 6" xfId="109" xr:uid="{95FEB39D-F18C-491F-A3F3-5BA5CDCA7E5A}"/>
    <cellStyle name="標準 5 3" xfId="86" xr:uid="{198CD337-3592-4021-8FEC-8D7510F4AC34}"/>
    <cellStyle name="標準 6" xfId="20" xr:uid="{00000000-0005-0000-0000-00002B000000}"/>
    <cellStyle name="標準 6 2" xfId="28" xr:uid="{00000000-0005-0000-0000-00002C000000}"/>
    <cellStyle name="標準 6 2 2" xfId="89" xr:uid="{6E2A29FD-8476-4603-BEFE-6285749DFBB0}"/>
    <cellStyle name="標準 6 2 2 2" xfId="161" xr:uid="{BB247666-BF6D-4BAC-8CA2-608FBD506935}"/>
    <cellStyle name="標準 6 2 3" xfId="76" xr:uid="{06D6098E-76CB-44E2-9A43-AA4EB008710A}"/>
    <cellStyle name="標準 6 2 3 2" xfId="149" xr:uid="{3F0D8EDF-F957-4731-9837-9C24901C9CE8}"/>
    <cellStyle name="標準 6 2 4" xfId="59" xr:uid="{F3EC72AC-5E81-4079-8E6F-18FD800C221D}"/>
    <cellStyle name="標準 6 2 4 2" xfId="133" xr:uid="{E5A6A89B-AD41-40FD-A34B-EBC5D68A0885}"/>
    <cellStyle name="標準 6 2 5" xfId="110" xr:uid="{FB85480E-0CD2-4A8A-B96D-0801A9CDB342}"/>
    <cellStyle name="標準 7" xfId="7" xr:uid="{00000000-0005-0000-0000-00002D000000}"/>
    <cellStyle name="標準 7 2" xfId="29" xr:uid="{00000000-0005-0000-0000-00002E000000}"/>
    <cellStyle name="標準 7 2 2" xfId="36" xr:uid="{00000000-0005-0000-0000-00002F000000}"/>
    <cellStyle name="標準 7 2 2 2" xfId="97" xr:uid="{6F0DE7C5-D924-407C-8AC2-06467CE625F8}"/>
    <cellStyle name="標準 7 2 2 2 2" xfId="169" xr:uid="{611ED787-915D-4CA9-94F6-4B6B54E72965}"/>
    <cellStyle name="標準 7 2 2 3" xfId="84" xr:uid="{2ECC969B-6D2B-4C50-A153-19E4EA9E3D6F}"/>
    <cellStyle name="標準 7 2 2 3 2" xfId="157" xr:uid="{0E3D4164-F0A7-412B-88B6-8AB5E5D8B92B}"/>
    <cellStyle name="標準 7 2 2 4" xfId="62" xr:uid="{B5D2ADA3-8944-424D-B963-6BE34033AC85}"/>
    <cellStyle name="標準 7 2 2 4 2" xfId="136" xr:uid="{4E04AFFF-28EC-4F5B-A0E3-63F9D72754B4}"/>
    <cellStyle name="標準 7 2 2 5" xfId="113" xr:uid="{A001B781-ED04-4465-8074-7CAE00867E02}"/>
    <cellStyle name="標準 7 2 3" xfId="90" xr:uid="{A60E1B66-5143-48B4-8C6F-56FA7D33684B}"/>
    <cellStyle name="標準 7 2 3 2" xfId="162" xr:uid="{288549B6-ABFF-4101-9066-C393896A39E4}"/>
    <cellStyle name="標準 7 2 4" xfId="77" xr:uid="{819017CC-EE53-4C6B-AD08-761A7FA6003A}"/>
    <cellStyle name="標準 7 2 4 2" xfId="150" xr:uid="{11F83A41-D747-4BDA-9976-2F1BE277A0CB}"/>
    <cellStyle name="標準 7 2 5" xfId="60" xr:uid="{097663D3-7671-4665-895D-27F92C2D5775}"/>
    <cellStyle name="標準 7 2 5 2" xfId="134" xr:uid="{B56A3DD4-BFD8-4F60-989F-15900A3B3C1C}"/>
    <cellStyle name="標準 7 2 6" xfId="111" xr:uid="{8336677B-FCEA-46DD-921F-C00800D41EBE}"/>
    <cellStyle name="標準 7 3" xfId="51" xr:uid="{6D8F9E10-DC15-4C04-B174-ECD4301DC0B1}"/>
    <cellStyle name="標準 7 3 2" xfId="87" xr:uid="{F51B0AF2-48E6-4520-9BBF-98DA55B403FB}"/>
    <cellStyle name="標準 7 3 2 2" xfId="159" xr:uid="{EFF653D2-D0B8-426E-A7A8-6605AA652444}"/>
    <cellStyle name="標準 7 3 3" xfId="125" xr:uid="{FF9F3AE9-5ADA-4C4C-9154-77476DFB9CA9}"/>
    <cellStyle name="標準 7 4" xfId="74" xr:uid="{4E4E8AD2-8C2B-4B66-8F2E-3E9258AF0ADA}"/>
    <cellStyle name="標準 7 4 2" xfId="147" xr:uid="{59A66AAE-E8C1-4A66-B8C0-43082A177D63}"/>
    <cellStyle name="標準 7 5" xfId="53" xr:uid="{BE834E37-769A-4C0B-BC90-6631207425A4}"/>
    <cellStyle name="標準 7 5 2" xfId="127" xr:uid="{D7CD225E-3359-483D-8C57-68051D0C8762}"/>
    <cellStyle name="標準 7 6" xfId="104" xr:uid="{8383D6A0-0DED-4B81-B115-48014A5AA795}"/>
    <cellStyle name="標準 8" xfId="21" xr:uid="{00000000-0005-0000-0000-000030000000}"/>
    <cellStyle name="標準 8 2" xfId="91" xr:uid="{C5EF640D-D501-4F2E-BA93-5525F7409467}"/>
    <cellStyle name="標準 8 2 2" xfId="163" xr:uid="{FF40FAC1-0EA1-4EB0-BFE2-2BD3D19F5D53}"/>
    <cellStyle name="標準 8 3" xfId="78" xr:uid="{97C38BA2-4A1E-4C50-84BD-A0EEC1307091}"/>
    <cellStyle name="標準 8 3 2" xfId="151" xr:uid="{68F34BBE-C62F-46C6-9C16-8F87B63E9643}"/>
    <cellStyle name="標準 8 4" xfId="54" xr:uid="{7506F678-30FF-42B9-A60A-5AFA2850D23D}"/>
    <cellStyle name="標準 8 4 2" xfId="128" xr:uid="{CD7BDE2F-91C0-452A-9D83-48AFA6744991}"/>
    <cellStyle name="標準 8 5" xfId="105" xr:uid="{73064D0E-02CB-4C0E-A056-5A8B0A727269}"/>
    <cellStyle name="標準 9" xfId="22" xr:uid="{00000000-0005-0000-0000-000031000000}"/>
    <cellStyle name="標準 9 2" xfId="92" xr:uid="{ED28C799-2504-487D-BFD0-76D4762C9E9D}"/>
    <cellStyle name="標準 9 2 2" xfId="164" xr:uid="{6C9F151B-CFA1-4159-A94D-A91C52DF9F35}"/>
    <cellStyle name="標準 9 3" xfId="79" xr:uid="{ABB8FC54-5A2F-4B1B-A170-10AE35FBEA01}"/>
    <cellStyle name="標準 9 3 2" xfId="152" xr:uid="{B9FA4334-7919-4046-A793-A2620C806629}"/>
    <cellStyle name="標準 9 4" xfId="55" xr:uid="{B1FBC552-5EB3-4A48-9DC1-2E08C4257C62}"/>
    <cellStyle name="標準 9 4 2" xfId="129" xr:uid="{AF6FA07A-B09F-4135-A2B7-0677F5707519}"/>
    <cellStyle name="標準 9 5" xfId="106" xr:uid="{3274E5C8-C5D1-4482-ADAB-DC8581B8D274}"/>
  </cellStyles>
  <dxfs count="0"/>
  <tableStyles count="0" defaultTableStyle="TableStyleMedium2" defaultPivotStyle="PivotStyleLight16"/>
  <colors>
    <mruColors>
      <color rgb="FFDCE6F1"/>
      <color rgb="FFFFFF99"/>
      <color rgb="FFDAEEF3"/>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13</xdr:col>
      <xdr:colOff>0</xdr:colOff>
      <xdr:row>45</xdr:row>
      <xdr:rowOff>0</xdr:rowOff>
    </xdr:from>
    <xdr:to>
      <xdr:col>17</xdr:col>
      <xdr:colOff>187114</xdr:colOff>
      <xdr:row>45</xdr:row>
      <xdr:rowOff>0</xdr:rowOff>
    </xdr:to>
    <xdr:cxnSp macro="">
      <xdr:nvCxnSpPr>
        <xdr:cNvPr id="2" name="直線矢印コネクタ 1">
          <a:extLst>
            <a:ext uri="{FF2B5EF4-FFF2-40B4-BE49-F238E27FC236}">
              <a16:creationId xmlns:a16="http://schemas.microsoft.com/office/drawing/2014/main" id="{00000000-0008-0000-0300-000002000000}"/>
            </a:ext>
          </a:extLst>
        </xdr:cNvPr>
        <xdr:cNvCxnSpPr/>
      </xdr:nvCxnSpPr>
      <xdr:spPr>
        <a:xfrm>
          <a:off x="2362200" y="5118100"/>
          <a:ext cx="1050714"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66</xdr:row>
      <xdr:rowOff>0</xdr:rowOff>
    </xdr:from>
    <xdr:to>
      <xdr:col>17</xdr:col>
      <xdr:colOff>152400</xdr:colOff>
      <xdr:row>66</xdr:row>
      <xdr:rowOff>6350</xdr:rowOff>
    </xdr:to>
    <xdr:cxnSp macro="">
      <xdr:nvCxnSpPr>
        <xdr:cNvPr id="3" name="直線矢印コネクタ 2">
          <a:extLst>
            <a:ext uri="{FF2B5EF4-FFF2-40B4-BE49-F238E27FC236}">
              <a16:creationId xmlns:a16="http://schemas.microsoft.com/office/drawing/2014/main" id="{00000000-0008-0000-0300-000003000000}"/>
            </a:ext>
          </a:extLst>
        </xdr:cNvPr>
        <xdr:cNvCxnSpPr/>
      </xdr:nvCxnSpPr>
      <xdr:spPr>
        <a:xfrm flipV="1">
          <a:off x="3590925" y="10172700"/>
          <a:ext cx="1257300" cy="635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12700</xdr:colOff>
      <xdr:row>79</xdr:row>
      <xdr:rowOff>19050</xdr:rowOff>
    </xdr:from>
    <xdr:to>
      <xdr:col>17</xdr:col>
      <xdr:colOff>199814</xdr:colOff>
      <xdr:row>79</xdr:row>
      <xdr:rowOff>19050</xdr:rowOff>
    </xdr:to>
    <xdr:cxnSp macro="">
      <xdr:nvCxnSpPr>
        <xdr:cNvPr id="4" name="直線矢印コネクタ 3">
          <a:extLst>
            <a:ext uri="{FF2B5EF4-FFF2-40B4-BE49-F238E27FC236}">
              <a16:creationId xmlns:a16="http://schemas.microsoft.com/office/drawing/2014/main" id="{00000000-0008-0000-0300-000004000000}"/>
            </a:ext>
          </a:extLst>
        </xdr:cNvPr>
        <xdr:cNvCxnSpPr/>
      </xdr:nvCxnSpPr>
      <xdr:spPr>
        <a:xfrm>
          <a:off x="3314700" y="10858500"/>
          <a:ext cx="1203114"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12700</xdr:colOff>
      <xdr:row>88</xdr:row>
      <xdr:rowOff>9525</xdr:rowOff>
    </xdr:from>
    <xdr:to>
      <xdr:col>17</xdr:col>
      <xdr:colOff>199814</xdr:colOff>
      <xdr:row>88</xdr:row>
      <xdr:rowOff>9525</xdr:rowOff>
    </xdr:to>
    <xdr:cxnSp macro="">
      <xdr:nvCxnSpPr>
        <xdr:cNvPr id="5" name="直線矢印コネクタ 4">
          <a:extLst>
            <a:ext uri="{FF2B5EF4-FFF2-40B4-BE49-F238E27FC236}">
              <a16:creationId xmlns:a16="http://schemas.microsoft.com/office/drawing/2014/main" id="{00000000-0008-0000-0300-000005000000}"/>
            </a:ext>
          </a:extLst>
        </xdr:cNvPr>
        <xdr:cNvCxnSpPr/>
      </xdr:nvCxnSpPr>
      <xdr:spPr>
        <a:xfrm>
          <a:off x="3603625" y="13935075"/>
          <a:ext cx="1292014"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83</xdr:row>
      <xdr:rowOff>0</xdr:rowOff>
    </xdr:from>
    <xdr:to>
      <xdr:col>25</xdr:col>
      <xdr:colOff>0</xdr:colOff>
      <xdr:row>83</xdr:row>
      <xdr:rowOff>0</xdr:rowOff>
    </xdr:to>
    <xdr:cxnSp macro="">
      <xdr:nvCxnSpPr>
        <xdr:cNvPr id="6" name="直線矢印コネクタ 5">
          <a:extLst>
            <a:ext uri="{FF2B5EF4-FFF2-40B4-BE49-F238E27FC236}">
              <a16:creationId xmlns:a16="http://schemas.microsoft.com/office/drawing/2014/main" id="{00000000-0008-0000-0300-000006000000}"/>
            </a:ext>
          </a:extLst>
        </xdr:cNvPr>
        <xdr:cNvCxnSpPr/>
      </xdr:nvCxnSpPr>
      <xdr:spPr>
        <a:xfrm>
          <a:off x="3822700" y="11303000"/>
          <a:ext cx="95250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70</xdr:row>
      <xdr:rowOff>0</xdr:rowOff>
    </xdr:from>
    <xdr:to>
      <xdr:col>25</xdr:col>
      <xdr:colOff>0</xdr:colOff>
      <xdr:row>70</xdr:row>
      <xdr:rowOff>0</xdr:rowOff>
    </xdr:to>
    <xdr:cxnSp macro="">
      <xdr:nvCxnSpPr>
        <xdr:cNvPr id="8" name="直線矢印コネクタ 7">
          <a:extLst>
            <a:ext uri="{FF2B5EF4-FFF2-40B4-BE49-F238E27FC236}">
              <a16:creationId xmlns:a16="http://schemas.microsoft.com/office/drawing/2014/main" id="{00000000-0008-0000-0300-000008000000}"/>
            </a:ext>
          </a:extLst>
        </xdr:cNvPr>
        <xdr:cNvCxnSpPr/>
      </xdr:nvCxnSpPr>
      <xdr:spPr>
        <a:xfrm>
          <a:off x="3822700" y="9042400"/>
          <a:ext cx="95250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57</xdr:row>
      <xdr:rowOff>0</xdr:rowOff>
    </xdr:from>
    <xdr:to>
      <xdr:col>25</xdr:col>
      <xdr:colOff>0</xdr:colOff>
      <xdr:row>57</xdr:row>
      <xdr:rowOff>0</xdr:rowOff>
    </xdr:to>
    <xdr:cxnSp macro="">
      <xdr:nvCxnSpPr>
        <xdr:cNvPr id="9" name="直線矢印コネクタ 8">
          <a:extLst>
            <a:ext uri="{FF2B5EF4-FFF2-40B4-BE49-F238E27FC236}">
              <a16:creationId xmlns:a16="http://schemas.microsoft.com/office/drawing/2014/main" id="{00000000-0008-0000-0300-000009000000}"/>
            </a:ext>
          </a:extLst>
        </xdr:cNvPr>
        <xdr:cNvCxnSpPr/>
      </xdr:nvCxnSpPr>
      <xdr:spPr>
        <a:xfrm>
          <a:off x="3822700" y="6794500"/>
          <a:ext cx="95250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48</xdr:row>
      <xdr:rowOff>0</xdr:rowOff>
    </xdr:from>
    <xdr:to>
      <xdr:col>25</xdr:col>
      <xdr:colOff>0</xdr:colOff>
      <xdr:row>48</xdr:row>
      <xdr:rowOff>0</xdr:rowOff>
    </xdr:to>
    <xdr:cxnSp macro="">
      <xdr:nvCxnSpPr>
        <xdr:cNvPr id="10" name="直線矢印コネクタ 9">
          <a:extLst>
            <a:ext uri="{FF2B5EF4-FFF2-40B4-BE49-F238E27FC236}">
              <a16:creationId xmlns:a16="http://schemas.microsoft.com/office/drawing/2014/main" id="{00000000-0008-0000-0300-00000A000000}"/>
            </a:ext>
          </a:extLst>
        </xdr:cNvPr>
        <xdr:cNvCxnSpPr/>
      </xdr:nvCxnSpPr>
      <xdr:spPr>
        <a:xfrm>
          <a:off x="3822700" y="5448300"/>
          <a:ext cx="95250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18</xdr:row>
      <xdr:rowOff>0</xdr:rowOff>
    </xdr:from>
    <xdr:to>
      <xdr:col>25</xdr:col>
      <xdr:colOff>0</xdr:colOff>
      <xdr:row>18</xdr:row>
      <xdr:rowOff>0</xdr:rowOff>
    </xdr:to>
    <xdr:cxnSp macro="">
      <xdr:nvCxnSpPr>
        <xdr:cNvPr id="11" name="直線矢印コネクタ 10">
          <a:extLst>
            <a:ext uri="{FF2B5EF4-FFF2-40B4-BE49-F238E27FC236}">
              <a16:creationId xmlns:a16="http://schemas.microsoft.com/office/drawing/2014/main" id="{00000000-0008-0000-0300-00000B000000}"/>
            </a:ext>
          </a:extLst>
        </xdr:cNvPr>
        <xdr:cNvCxnSpPr/>
      </xdr:nvCxnSpPr>
      <xdr:spPr>
        <a:xfrm>
          <a:off x="3822700" y="3390900"/>
          <a:ext cx="95250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oneCellAnchor>
    <xdr:from>
      <xdr:col>7</xdr:col>
      <xdr:colOff>314325</xdr:colOff>
      <xdr:row>5</xdr:row>
      <xdr:rowOff>0</xdr:rowOff>
    </xdr:from>
    <xdr:ext cx="184731" cy="264560"/>
    <xdr:sp macro="" textlink="">
      <xdr:nvSpPr>
        <xdr:cNvPr id="2" name="テキスト ボックス 1">
          <a:extLst>
            <a:ext uri="{FF2B5EF4-FFF2-40B4-BE49-F238E27FC236}">
              <a16:creationId xmlns:a16="http://schemas.microsoft.com/office/drawing/2014/main" id="{00000000-0008-0000-1900-000002000000}"/>
            </a:ext>
          </a:extLst>
        </xdr:cNvPr>
        <xdr:cNvSpPr txBox="1"/>
      </xdr:nvSpPr>
      <xdr:spPr>
        <a:xfrm>
          <a:off x="51149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3" name="テキスト ボックス 2">
          <a:extLst>
            <a:ext uri="{FF2B5EF4-FFF2-40B4-BE49-F238E27FC236}">
              <a16:creationId xmlns:a16="http://schemas.microsoft.com/office/drawing/2014/main" id="{00000000-0008-0000-1900-000003000000}"/>
            </a:ext>
          </a:extLst>
        </xdr:cNvPr>
        <xdr:cNvSpPr txBox="1"/>
      </xdr:nvSpPr>
      <xdr:spPr>
        <a:xfrm>
          <a:off x="51149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4" name="テキスト ボックス 3">
          <a:extLst>
            <a:ext uri="{FF2B5EF4-FFF2-40B4-BE49-F238E27FC236}">
              <a16:creationId xmlns:a16="http://schemas.microsoft.com/office/drawing/2014/main" id="{00000000-0008-0000-1900-000004000000}"/>
            </a:ext>
          </a:extLst>
        </xdr:cNvPr>
        <xdr:cNvSpPr txBox="1"/>
      </xdr:nvSpPr>
      <xdr:spPr>
        <a:xfrm>
          <a:off x="51149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xdr:row>
      <xdr:rowOff>0</xdr:rowOff>
    </xdr:from>
    <xdr:ext cx="184731" cy="264560"/>
    <xdr:sp macro="" textlink="">
      <xdr:nvSpPr>
        <xdr:cNvPr id="5" name="テキスト ボックス 4">
          <a:extLst>
            <a:ext uri="{FF2B5EF4-FFF2-40B4-BE49-F238E27FC236}">
              <a16:creationId xmlns:a16="http://schemas.microsoft.com/office/drawing/2014/main" id="{00000000-0008-0000-1900-000005000000}"/>
            </a:ext>
          </a:extLst>
        </xdr:cNvPr>
        <xdr:cNvSpPr txBox="1"/>
      </xdr:nvSpPr>
      <xdr:spPr>
        <a:xfrm>
          <a:off x="3743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15</xdr:row>
      <xdr:rowOff>0</xdr:rowOff>
    </xdr:from>
    <xdr:ext cx="184731" cy="264560"/>
    <xdr:sp macro="" textlink="">
      <xdr:nvSpPr>
        <xdr:cNvPr id="6" name="テキスト ボックス 5">
          <a:extLst>
            <a:ext uri="{FF2B5EF4-FFF2-40B4-BE49-F238E27FC236}">
              <a16:creationId xmlns:a16="http://schemas.microsoft.com/office/drawing/2014/main" id="{00000000-0008-0000-1900-000006000000}"/>
            </a:ext>
          </a:extLst>
        </xdr:cNvPr>
        <xdr:cNvSpPr txBox="1"/>
      </xdr:nvSpPr>
      <xdr:spPr>
        <a:xfrm>
          <a:off x="37433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15</xdr:row>
      <xdr:rowOff>0</xdr:rowOff>
    </xdr:from>
    <xdr:ext cx="184731" cy="264560"/>
    <xdr:sp macro="" textlink="">
      <xdr:nvSpPr>
        <xdr:cNvPr id="7" name="テキスト ボックス 6">
          <a:extLst>
            <a:ext uri="{FF2B5EF4-FFF2-40B4-BE49-F238E27FC236}">
              <a16:creationId xmlns:a16="http://schemas.microsoft.com/office/drawing/2014/main" id="{00000000-0008-0000-1900-000007000000}"/>
            </a:ext>
          </a:extLst>
        </xdr:cNvPr>
        <xdr:cNvSpPr txBox="1"/>
      </xdr:nvSpPr>
      <xdr:spPr>
        <a:xfrm>
          <a:off x="37433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8" name="テキスト ボックス 7">
          <a:extLst>
            <a:ext uri="{FF2B5EF4-FFF2-40B4-BE49-F238E27FC236}">
              <a16:creationId xmlns:a16="http://schemas.microsoft.com/office/drawing/2014/main" id="{00000000-0008-0000-1900-000008000000}"/>
            </a:ext>
          </a:extLst>
        </xdr:cNvPr>
        <xdr:cNvSpPr txBox="1"/>
      </xdr:nvSpPr>
      <xdr:spPr>
        <a:xfrm>
          <a:off x="51149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15</xdr:row>
      <xdr:rowOff>0</xdr:rowOff>
    </xdr:from>
    <xdr:ext cx="184731" cy="264560"/>
    <xdr:sp macro="" textlink="">
      <xdr:nvSpPr>
        <xdr:cNvPr id="9" name="テキスト ボックス 8">
          <a:extLst>
            <a:ext uri="{FF2B5EF4-FFF2-40B4-BE49-F238E27FC236}">
              <a16:creationId xmlns:a16="http://schemas.microsoft.com/office/drawing/2014/main" id="{00000000-0008-0000-1900-000009000000}"/>
            </a:ext>
          </a:extLst>
        </xdr:cNvPr>
        <xdr:cNvSpPr txBox="1"/>
      </xdr:nvSpPr>
      <xdr:spPr>
        <a:xfrm>
          <a:off x="37433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10" name="テキスト ボックス 9">
          <a:extLst>
            <a:ext uri="{FF2B5EF4-FFF2-40B4-BE49-F238E27FC236}">
              <a16:creationId xmlns:a16="http://schemas.microsoft.com/office/drawing/2014/main" id="{00000000-0008-0000-1900-00000A000000}"/>
            </a:ext>
          </a:extLst>
        </xdr:cNvPr>
        <xdr:cNvSpPr txBox="1"/>
      </xdr:nvSpPr>
      <xdr:spPr>
        <a:xfrm>
          <a:off x="5114925" y="428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11" name="テキスト ボックス 10">
          <a:extLst>
            <a:ext uri="{FF2B5EF4-FFF2-40B4-BE49-F238E27FC236}">
              <a16:creationId xmlns:a16="http://schemas.microsoft.com/office/drawing/2014/main" id="{00000000-0008-0000-1900-00000B000000}"/>
            </a:ext>
          </a:extLst>
        </xdr:cNvPr>
        <xdr:cNvSpPr txBox="1"/>
      </xdr:nvSpPr>
      <xdr:spPr>
        <a:xfrm>
          <a:off x="5114925" y="428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12" name="テキスト ボックス 11">
          <a:extLst>
            <a:ext uri="{FF2B5EF4-FFF2-40B4-BE49-F238E27FC236}">
              <a16:creationId xmlns:a16="http://schemas.microsoft.com/office/drawing/2014/main" id="{00000000-0008-0000-1900-00000C000000}"/>
            </a:ext>
          </a:extLst>
        </xdr:cNvPr>
        <xdr:cNvSpPr txBox="1"/>
      </xdr:nvSpPr>
      <xdr:spPr>
        <a:xfrm>
          <a:off x="3743325" y="428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13" name="テキスト ボックス 12">
          <a:extLst>
            <a:ext uri="{FF2B5EF4-FFF2-40B4-BE49-F238E27FC236}">
              <a16:creationId xmlns:a16="http://schemas.microsoft.com/office/drawing/2014/main" id="{00000000-0008-0000-1900-00000D000000}"/>
            </a:ext>
          </a:extLst>
        </xdr:cNvPr>
        <xdr:cNvSpPr txBox="1"/>
      </xdr:nvSpPr>
      <xdr:spPr>
        <a:xfrm>
          <a:off x="3743325" y="428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14" name="テキスト ボックス 13">
          <a:extLst>
            <a:ext uri="{FF2B5EF4-FFF2-40B4-BE49-F238E27FC236}">
              <a16:creationId xmlns:a16="http://schemas.microsoft.com/office/drawing/2014/main" id="{00000000-0008-0000-1900-00000E000000}"/>
            </a:ext>
          </a:extLst>
        </xdr:cNvPr>
        <xdr:cNvSpPr txBox="1"/>
      </xdr:nvSpPr>
      <xdr:spPr>
        <a:xfrm>
          <a:off x="5114925" y="428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15" name="テキスト ボックス 14">
          <a:extLst>
            <a:ext uri="{FF2B5EF4-FFF2-40B4-BE49-F238E27FC236}">
              <a16:creationId xmlns:a16="http://schemas.microsoft.com/office/drawing/2014/main" id="{00000000-0008-0000-1900-00000F000000}"/>
            </a:ext>
          </a:extLst>
        </xdr:cNvPr>
        <xdr:cNvSpPr txBox="1"/>
      </xdr:nvSpPr>
      <xdr:spPr>
        <a:xfrm>
          <a:off x="3743325" y="428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16" name="テキスト ボックス 15">
          <a:extLst>
            <a:ext uri="{FF2B5EF4-FFF2-40B4-BE49-F238E27FC236}">
              <a16:creationId xmlns:a16="http://schemas.microsoft.com/office/drawing/2014/main" id="{00000000-0008-0000-1900-000010000000}"/>
            </a:ext>
          </a:extLst>
        </xdr:cNvPr>
        <xdr:cNvSpPr txBox="1"/>
      </xdr:nvSpPr>
      <xdr:spPr>
        <a:xfrm>
          <a:off x="511492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17" name="テキスト ボックス 16">
          <a:extLst>
            <a:ext uri="{FF2B5EF4-FFF2-40B4-BE49-F238E27FC236}">
              <a16:creationId xmlns:a16="http://schemas.microsoft.com/office/drawing/2014/main" id="{00000000-0008-0000-1900-000011000000}"/>
            </a:ext>
          </a:extLst>
        </xdr:cNvPr>
        <xdr:cNvSpPr txBox="1"/>
      </xdr:nvSpPr>
      <xdr:spPr>
        <a:xfrm>
          <a:off x="511492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18" name="テキスト ボックス 17">
          <a:extLst>
            <a:ext uri="{FF2B5EF4-FFF2-40B4-BE49-F238E27FC236}">
              <a16:creationId xmlns:a16="http://schemas.microsoft.com/office/drawing/2014/main" id="{00000000-0008-0000-1900-000012000000}"/>
            </a:ext>
          </a:extLst>
        </xdr:cNvPr>
        <xdr:cNvSpPr txBox="1"/>
      </xdr:nvSpPr>
      <xdr:spPr>
        <a:xfrm>
          <a:off x="374332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19" name="テキスト ボックス 18">
          <a:extLst>
            <a:ext uri="{FF2B5EF4-FFF2-40B4-BE49-F238E27FC236}">
              <a16:creationId xmlns:a16="http://schemas.microsoft.com/office/drawing/2014/main" id="{00000000-0008-0000-1900-000013000000}"/>
            </a:ext>
          </a:extLst>
        </xdr:cNvPr>
        <xdr:cNvSpPr txBox="1"/>
      </xdr:nvSpPr>
      <xdr:spPr>
        <a:xfrm>
          <a:off x="374332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20" name="テキスト ボックス 19">
          <a:extLst>
            <a:ext uri="{FF2B5EF4-FFF2-40B4-BE49-F238E27FC236}">
              <a16:creationId xmlns:a16="http://schemas.microsoft.com/office/drawing/2014/main" id="{00000000-0008-0000-1900-000014000000}"/>
            </a:ext>
          </a:extLst>
        </xdr:cNvPr>
        <xdr:cNvSpPr txBox="1"/>
      </xdr:nvSpPr>
      <xdr:spPr>
        <a:xfrm>
          <a:off x="374332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xdr:row>
      <xdr:rowOff>0</xdr:rowOff>
    </xdr:from>
    <xdr:ext cx="184731" cy="264560"/>
    <xdr:sp macro="" textlink="">
      <xdr:nvSpPr>
        <xdr:cNvPr id="21" name="テキスト ボックス 20">
          <a:extLst>
            <a:ext uri="{FF2B5EF4-FFF2-40B4-BE49-F238E27FC236}">
              <a16:creationId xmlns:a16="http://schemas.microsoft.com/office/drawing/2014/main" id="{00000000-0008-0000-1900-000015000000}"/>
            </a:ext>
          </a:extLst>
        </xdr:cNvPr>
        <xdr:cNvSpPr txBox="1"/>
      </xdr:nvSpPr>
      <xdr:spPr>
        <a:xfrm>
          <a:off x="58007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22" name="テキスト ボックス 21">
          <a:extLst>
            <a:ext uri="{FF2B5EF4-FFF2-40B4-BE49-F238E27FC236}">
              <a16:creationId xmlns:a16="http://schemas.microsoft.com/office/drawing/2014/main" id="{00000000-0008-0000-1900-000016000000}"/>
            </a:ext>
          </a:extLst>
        </xdr:cNvPr>
        <xdr:cNvSpPr txBox="1"/>
      </xdr:nvSpPr>
      <xdr:spPr>
        <a:xfrm>
          <a:off x="58007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23" name="テキスト ボックス 22">
          <a:extLst>
            <a:ext uri="{FF2B5EF4-FFF2-40B4-BE49-F238E27FC236}">
              <a16:creationId xmlns:a16="http://schemas.microsoft.com/office/drawing/2014/main" id="{00000000-0008-0000-1900-000017000000}"/>
            </a:ext>
          </a:extLst>
        </xdr:cNvPr>
        <xdr:cNvSpPr txBox="1"/>
      </xdr:nvSpPr>
      <xdr:spPr>
        <a:xfrm>
          <a:off x="58007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24" name="テキスト ボックス 23">
          <a:extLst>
            <a:ext uri="{FF2B5EF4-FFF2-40B4-BE49-F238E27FC236}">
              <a16:creationId xmlns:a16="http://schemas.microsoft.com/office/drawing/2014/main" id="{00000000-0008-0000-1900-000018000000}"/>
            </a:ext>
          </a:extLst>
        </xdr:cNvPr>
        <xdr:cNvSpPr txBox="1"/>
      </xdr:nvSpPr>
      <xdr:spPr>
        <a:xfrm>
          <a:off x="58007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25" name="テキスト ボックス 24">
          <a:extLst>
            <a:ext uri="{FF2B5EF4-FFF2-40B4-BE49-F238E27FC236}">
              <a16:creationId xmlns:a16="http://schemas.microsoft.com/office/drawing/2014/main" id="{00000000-0008-0000-1900-000019000000}"/>
            </a:ext>
          </a:extLst>
        </xdr:cNvPr>
        <xdr:cNvSpPr txBox="1"/>
      </xdr:nvSpPr>
      <xdr:spPr>
        <a:xfrm>
          <a:off x="5800725" y="428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26" name="テキスト ボックス 25">
          <a:extLst>
            <a:ext uri="{FF2B5EF4-FFF2-40B4-BE49-F238E27FC236}">
              <a16:creationId xmlns:a16="http://schemas.microsoft.com/office/drawing/2014/main" id="{00000000-0008-0000-1900-00001A000000}"/>
            </a:ext>
          </a:extLst>
        </xdr:cNvPr>
        <xdr:cNvSpPr txBox="1"/>
      </xdr:nvSpPr>
      <xdr:spPr>
        <a:xfrm>
          <a:off x="5800725" y="428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27" name="テキスト ボックス 26">
          <a:extLst>
            <a:ext uri="{FF2B5EF4-FFF2-40B4-BE49-F238E27FC236}">
              <a16:creationId xmlns:a16="http://schemas.microsoft.com/office/drawing/2014/main" id="{00000000-0008-0000-1900-00001B000000}"/>
            </a:ext>
          </a:extLst>
        </xdr:cNvPr>
        <xdr:cNvSpPr txBox="1"/>
      </xdr:nvSpPr>
      <xdr:spPr>
        <a:xfrm>
          <a:off x="5800725" y="428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28" name="テキスト ボックス 27">
          <a:extLst>
            <a:ext uri="{FF2B5EF4-FFF2-40B4-BE49-F238E27FC236}">
              <a16:creationId xmlns:a16="http://schemas.microsoft.com/office/drawing/2014/main" id="{00000000-0008-0000-1900-00001C000000}"/>
            </a:ext>
          </a:extLst>
        </xdr:cNvPr>
        <xdr:cNvSpPr txBox="1"/>
      </xdr:nvSpPr>
      <xdr:spPr>
        <a:xfrm>
          <a:off x="580072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29" name="テキスト ボックス 28">
          <a:extLst>
            <a:ext uri="{FF2B5EF4-FFF2-40B4-BE49-F238E27FC236}">
              <a16:creationId xmlns:a16="http://schemas.microsoft.com/office/drawing/2014/main" id="{00000000-0008-0000-1900-00001D000000}"/>
            </a:ext>
          </a:extLst>
        </xdr:cNvPr>
        <xdr:cNvSpPr txBox="1"/>
      </xdr:nvSpPr>
      <xdr:spPr>
        <a:xfrm>
          <a:off x="580072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30" name="テキスト ボックス 29">
          <a:extLst>
            <a:ext uri="{FF2B5EF4-FFF2-40B4-BE49-F238E27FC236}">
              <a16:creationId xmlns:a16="http://schemas.microsoft.com/office/drawing/2014/main" id="{00000000-0008-0000-1900-00001E000000}"/>
            </a:ext>
          </a:extLst>
        </xdr:cNvPr>
        <xdr:cNvSpPr txBox="1"/>
      </xdr:nvSpPr>
      <xdr:spPr>
        <a:xfrm>
          <a:off x="580072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31" name="テキスト ボックス 30">
          <a:extLst>
            <a:ext uri="{FF2B5EF4-FFF2-40B4-BE49-F238E27FC236}">
              <a16:creationId xmlns:a16="http://schemas.microsoft.com/office/drawing/2014/main" id="{00000000-0008-0000-1900-00001F000000}"/>
            </a:ext>
          </a:extLst>
        </xdr:cNvPr>
        <xdr:cNvSpPr txBox="1"/>
      </xdr:nvSpPr>
      <xdr:spPr>
        <a:xfrm>
          <a:off x="5800725" y="257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xdr:row>
      <xdr:rowOff>0</xdr:rowOff>
    </xdr:from>
    <xdr:ext cx="184731" cy="264560"/>
    <xdr:sp macro="" textlink="">
      <xdr:nvSpPr>
        <xdr:cNvPr id="32" name="テキスト ボックス 31">
          <a:extLst>
            <a:ext uri="{FF2B5EF4-FFF2-40B4-BE49-F238E27FC236}">
              <a16:creationId xmlns:a16="http://schemas.microsoft.com/office/drawing/2014/main" id="{00000000-0008-0000-1900-000020000000}"/>
            </a:ext>
          </a:extLst>
        </xdr:cNvPr>
        <xdr:cNvSpPr txBox="1"/>
      </xdr:nvSpPr>
      <xdr:spPr>
        <a:xfrm>
          <a:off x="7391400" y="180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xdr:row>
      <xdr:rowOff>0</xdr:rowOff>
    </xdr:from>
    <xdr:ext cx="184731" cy="264560"/>
    <xdr:sp macro="" textlink="">
      <xdr:nvSpPr>
        <xdr:cNvPr id="33" name="テキスト ボックス 32">
          <a:extLst>
            <a:ext uri="{FF2B5EF4-FFF2-40B4-BE49-F238E27FC236}">
              <a16:creationId xmlns:a16="http://schemas.microsoft.com/office/drawing/2014/main" id="{00000000-0008-0000-1900-000021000000}"/>
            </a:ext>
          </a:extLst>
        </xdr:cNvPr>
        <xdr:cNvSpPr txBox="1"/>
      </xdr:nvSpPr>
      <xdr:spPr>
        <a:xfrm>
          <a:off x="4743450" y="180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xdr:row>
      <xdr:rowOff>0</xdr:rowOff>
    </xdr:from>
    <xdr:ext cx="184731" cy="264560"/>
    <xdr:sp macro="" textlink="">
      <xdr:nvSpPr>
        <xdr:cNvPr id="34" name="テキスト ボックス 33">
          <a:extLst>
            <a:ext uri="{FF2B5EF4-FFF2-40B4-BE49-F238E27FC236}">
              <a16:creationId xmlns:a16="http://schemas.microsoft.com/office/drawing/2014/main" id="{00000000-0008-0000-1900-000022000000}"/>
            </a:ext>
          </a:extLst>
        </xdr:cNvPr>
        <xdr:cNvSpPr txBox="1"/>
      </xdr:nvSpPr>
      <xdr:spPr>
        <a:xfrm>
          <a:off x="8715375" y="180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5</xdr:row>
      <xdr:rowOff>0</xdr:rowOff>
    </xdr:from>
    <xdr:ext cx="184731" cy="264560"/>
    <xdr:sp macro="" textlink="">
      <xdr:nvSpPr>
        <xdr:cNvPr id="35" name="テキスト ボックス 34">
          <a:extLst>
            <a:ext uri="{FF2B5EF4-FFF2-40B4-BE49-F238E27FC236}">
              <a16:creationId xmlns:a16="http://schemas.microsoft.com/office/drawing/2014/main" id="{00000000-0008-0000-1900-000023000000}"/>
            </a:ext>
          </a:extLst>
        </xdr:cNvPr>
        <xdr:cNvSpPr txBox="1"/>
      </xdr:nvSpPr>
      <xdr:spPr>
        <a:xfrm>
          <a:off x="6067425" y="180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5</xdr:row>
      <xdr:rowOff>0</xdr:rowOff>
    </xdr:from>
    <xdr:ext cx="184731" cy="264560"/>
    <xdr:sp macro="" textlink="">
      <xdr:nvSpPr>
        <xdr:cNvPr id="36" name="テキスト ボックス 35">
          <a:extLst>
            <a:ext uri="{FF2B5EF4-FFF2-40B4-BE49-F238E27FC236}">
              <a16:creationId xmlns:a16="http://schemas.microsoft.com/office/drawing/2014/main" id="{00000000-0008-0000-1900-000024000000}"/>
            </a:ext>
          </a:extLst>
        </xdr:cNvPr>
        <xdr:cNvSpPr txBox="1"/>
      </xdr:nvSpPr>
      <xdr:spPr>
        <a:xfrm>
          <a:off x="3419475" y="180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xdr:row>
      <xdr:rowOff>0</xdr:rowOff>
    </xdr:from>
    <xdr:ext cx="184731" cy="264560"/>
    <xdr:sp macro="" textlink="">
      <xdr:nvSpPr>
        <xdr:cNvPr id="37" name="テキスト ボックス 36">
          <a:extLst>
            <a:ext uri="{FF2B5EF4-FFF2-40B4-BE49-F238E27FC236}">
              <a16:creationId xmlns:a16="http://schemas.microsoft.com/office/drawing/2014/main" id="{00000000-0008-0000-1900-000025000000}"/>
            </a:ext>
          </a:extLst>
        </xdr:cNvPr>
        <xdr:cNvSpPr txBox="1"/>
      </xdr:nvSpPr>
      <xdr:spPr>
        <a:xfrm>
          <a:off x="7391400" y="180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38" name="テキスト ボックス 37">
          <a:extLst>
            <a:ext uri="{FF2B5EF4-FFF2-40B4-BE49-F238E27FC236}">
              <a16:creationId xmlns:a16="http://schemas.microsoft.com/office/drawing/2014/main" id="{00000000-0008-0000-1900-000026000000}"/>
            </a:ext>
          </a:extLst>
        </xdr:cNvPr>
        <xdr:cNvSpPr txBox="1"/>
      </xdr:nvSpPr>
      <xdr:spPr>
        <a:xfrm>
          <a:off x="7386638"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15</xdr:row>
      <xdr:rowOff>0</xdr:rowOff>
    </xdr:from>
    <xdr:ext cx="184731" cy="264560"/>
    <xdr:sp macro="" textlink="">
      <xdr:nvSpPr>
        <xdr:cNvPr id="39" name="テキスト ボックス 38">
          <a:extLst>
            <a:ext uri="{FF2B5EF4-FFF2-40B4-BE49-F238E27FC236}">
              <a16:creationId xmlns:a16="http://schemas.microsoft.com/office/drawing/2014/main" id="{00000000-0008-0000-1900-000027000000}"/>
            </a:ext>
          </a:extLst>
        </xdr:cNvPr>
        <xdr:cNvSpPr txBox="1"/>
      </xdr:nvSpPr>
      <xdr:spPr>
        <a:xfrm>
          <a:off x="4743450"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40" name="テキスト ボックス 39">
          <a:extLst>
            <a:ext uri="{FF2B5EF4-FFF2-40B4-BE49-F238E27FC236}">
              <a16:creationId xmlns:a16="http://schemas.microsoft.com/office/drawing/2014/main" id="{00000000-0008-0000-1900-000028000000}"/>
            </a:ext>
          </a:extLst>
        </xdr:cNvPr>
        <xdr:cNvSpPr txBox="1"/>
      </xdr:nvSpPr>
      <xdr:spPr>
        <a:xfrm>
          <a:off x="8708231"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41" name="テキスト ボックス 40">
          <a:extLst>
            <a:ext uri="{FF2B5EF4-FFF2-40B4-BE49-F238E27FC236}">
              <a16:creationId xmlns:a16="http://schemas.microsoft.com/office/drawing/2014/main" id="{00000000-0008-0000-1900-000029000000}"/>
            </a:ext>
          </a:extLst>
        </xdr:cNvPr>
        <xdr:cNvSpPr txBox="1"/>
      </xdr:nvSpPr>
      <xdr:spPr>
        <a:xfrm>
          <a:off x="7386638"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15</xdr:row>
      <xdr:rowOff>0</xdr:rowOff>
    </xdr:from>
    <xdr:ext cx="184731" cy="264560"/>
    <xdr:sp macro="" textlink="">
      <xdr:nvSpPr>
        <xdr:cNvPr id="42" name="テキスト ボックス 41">
          <a:extLst>
            <a:ext uri="{FF2B5EF4-FFF2-40B4-BE49-F238E27FC236}">
              <a16:creationId xmlns:a16="http://schemas.microsoft.com/office/drawing/2014/main" id="{00000000-0008-0000-1900-00002A000000}"/>
            </a:ext>
          </a:extLst>
        </xdr:cNvPr>
        <xdr:cNvSpPr txBox="1"/>
      </xdr:nvSpPr>
      <xdr:spPr>
        <a:xfrm>
          <a:off x="4743450"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43" name="テキスト ボックス 42">
          <a:extLst>
            <a:ext uri="{FF2B5EF4-FFF2-40B4-BE49-F238E27FC236}">
              <a16:creationId xmlns:a16="http://schemas.microsoft.com/office/drawing/2014/main" id="{00000000-0008-0000-1900-00002B000000}"/>
            </a:ext>
          </a:extLst>
        </xdr:cNvPr>
        <xdr:cNvSpPr txBox="1"/>
      </xdr:nvSpPr>
      <xdr:spPr>
        <a:xfrm>
          <a:off x="8708231"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15</xdr:row>
      <xdr:rowOff>0</xdr:rowOff>
    </xdr:from>
    <xdr:ext cx="184731" cy="264560"/>
    <xdr:sp macro="" textlink="">
      <xdr:nvSpPr>
        <xdr:cNvPr id="44" name="テキスト ボックス 43">
          <a:extLst>
            <a:ext uri="{FF2B5EF4-FFF2-40B4-BE49-F238E27FC236}">
              <a16:creationId xmlns:a16="http://schemas.microsoft.com/office/drawing/2014/main" id="{00000000-0008-0000-1900-00002C000000}"/>
            </a:ext>
          </a:extLst>
        </xdr:cNvPr>
        <xdr:cNvSpPr txBox="1"/>
      </xdr:nvSpPr>
      <xdr:spPr>
        <a:xfrm>
          <a:off x="6065044"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15</xdr:row>
      <xdr:rowOff>0</xdr:rowOff>
    </xdr:from>
    <xdr:ext cx="184731" cy="264560"/>
    <xdr:sp macro="" textlink="">
      <xdr:nvSpPr>
        <xdr:cNvPr id="45" name="テキスト ボックス 44">
          <a:extLst>
            <a:ext uri="{FF2B5EF4-FFF2-40B4-BE49-F238E27FC236}">
              <a16:creationId xmlns:a16="http://schemas.microsoft.com/office/drawing/2014/main" id="{00000000-0008-0000-1900-00002D000000}"/>
            </a:ext>
          </a:extLst>
        </xdr:cNvPr>
        <xdr:cNvSpPr txBox="1"/>
      </xdr:nvSpPr>
      <xdr:spPr>
        <a:xfrm>
          <a:off x="3421856"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46" name="テキスト ボックス 45">
          <a:extLst>
            <a:ext uri="{FF2B5EF4-FFF2-40B4-BE49-F238E27FC236}">
              <a16:creationId xmlns:a16="http://schemas.microsoft.com/office/drawing/2014/main" id="{00000000-0008-0000-1900-00002E000000}"/>
            </a:ext>
          </a:extLst>
        </xdr:cNvPr>
        <xdr:cNvSpPr txBox="1"/>
      </xdr:nvSpPr>
      <xdr:spPr>
        <a:xfrm>
          <a:off x="7386638"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47" name="テキスト ボックス 46">
          <a:extLst>
            <a:ext uri="{FF2B5EF4-FFF2-40B4-BE49-F238E27FC236}">
              <a16:creationId xmlns:a16="http://schemas.microsoft.com/office/drawing/2014/main" id="{00000000-0008-0000-1900-00002F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48" name="テキスト ボックス 47">
          <a:extLst>
            <a:ext uri="{FF2B5EF4-FFF2-40B4-BE49-F238E27FC236}">
              <a16:creationId xmlns:a16="http://schemas.microsoft.com/office/drawing/2014/main" id="{00000000-0008-0000-1900-000030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49" name="テキスト ボックス 48">
          <a:extLst>
            <a:ext uri="{FF2B5EF4-FFF2-40B4-BE49-F238E27FC236}">
              <a16:creationId xmlns:a16="http://schemas.microsoft.com/office/drawing/2014/main" id="{00000000-0008-0000-1900-000031000000}"/>
            </a:ext>
          </a:extLst>
        </xdr:cNvPr>
        <xdr:cNvSpPr txBox="1"/>
      </xdr:nvSpPr>
      <xdr:spPr>
        <a:xfrm>
          <a:off x="4743450"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50" name="テキスト ボックス 49">
          <a:extLst>
            <a:ext uri="{FF2B5EF4-FFF2-40B4-BE49-F238E27FC236}">
              <a16:creationId xmlns:a16="http://schemas.microsoft.com/office/drawing/2014/main" id="{00000000-0008-0000-1900-000032000000}"/>
            </a:ext>
          </a:extLst>
        </xdr:cNvPr>
        <xdr:cNvSpPr txBox="1"/>
      </xdr:nvSpPr>
      <xdr:spPr>
        <a:xfrm>
          <a:off x="4743450"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51" name="テキスト ボックス 50">
          <a:extLst>
            <a:ext uri="{FF2B5EF4-FFF2-40B4-BE49-F238E27FC236}">
              <a16:creationId xmlns:a16="http://schemas.microsoft.com/office/drawing/2014/main" id="{00000000-0008-0000-1900-000033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52" name="テキスト ボックス 51">
          <a:extLst>
            <a:ext uri="{FF2B5EF4-FFF2-40B4-BE49-F238E27FC236}">
              <a16:creationId xmlns:a16="http://schemas.microsoft.com/office/drawing/2014/main" id="{00000000-0008-0000-1900-000034000000}"/>
            </a:ext>
          </a:extLst>
        </xdr:cNvPr>
        <xdr:cNvSpPr txBox="1"/>
      </xdr:nvSpPr>
      <xdr:spPr>
        <a:xfrm>
          <a:off x="4743450"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53" name="テキスト ボックス 52">
          <a:extLst>
            <a:ext uri="{FF2B5EF4-FFF2-40B4-BE49-F238E27FC236}">
              <a16:creationId xmlns:a16="http://schemas.microsoft.com/office/drawing/2014/main" id="{00000000-0008-0000-1900-000035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54" name="テキスト ボックス 53">
          <a:extLst>
            <a:ext uri="{FF2B5EF4-FFF2-40B4-BE49-F238E27FC236}">
              <a16:creationId xmlns:a16="http://schemas.microsoft.com/office/drawing/2014/main" id="{00000000-0008-0000-1900-000036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55" name="テキスト ボックス 54">
          <a:extLst>
            <a:ext uri="{FF2B5EF4-FFF2-40B4-BE49-F238E27FC236}">
              <a16:creationId xmlns:a16="http://schemas.microsoft.com/office/drawing/2014/main" id="{00000000-0008-0000-1900-000037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56" name="テキスト ボックス 55">
          <a:extLst>
            <a:ext uri="{FF2B5EF4-FFF2-40B4-BE49-F238E27FC236}">
              <a16:creationId xmlns:a16="http://schemas.microsoft.com/office/drawing/2014/main" id="{00000000-0008-0000-1900-000038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57" name="テキスト ボックス 56">
          <a:extLst>
            <a:ext uri="{FF2B5EF4-FFF2-40B4-BE49-F238E27FC236}">
              <a16:creationId xmlns:a16="http://schemas.microsoft.com/office/drawing/2014/main" id="{00000000-0008-0000-1900-000039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58" name="テキスト ボックス 57">
          <a:extLst>
            <a:ext uri="{FF2B5EF4-FFF2-40B4-BE49-F238E27FC236}">
              <a16:creationId xmlns:a16="http://schemas.microsoft.com/office/drawing/2014/main" id="{00000000-0008-0000-1900-00003A000000}"/>
            </a:ext>
          </a:extLst>
        </xdr:cNvPr>
        <xdr:cNvSpPr txBox="1"/>
      </xdr:nvSpPr>
      <xdr:spPr>
        <a:xfrm>
          <a:off x="4743450"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59" name="テキスト ボックス 58">
          <a:extLst>
            <a:ext uri="{FF2B5EF4-FFF2-40B4-BE49-F238E27FC236}">
              <a16:creationId xmlns:a16="http://schemas.microsoft.com/office/drawing/2014/main" id="{00000000-0008-0000-1900-00003B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60" name="テキスト ボックス 59">
          <a:extLst>
            <a:ext uri="{FF2B5EF4-FFF2-40B4-BE49-F238E27FC236}">
              <a16:creationId xmlns:a16="http://schemas.microsoft.com/office/drawing/2014/main" id="{00000000-0008-0000-1900-00003C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61" name="テキスト ボックス 60">
          <a:extLst>
            <a:ext uri="{FF2B5EF4-FFF2-40B4-BE49-F238E27FC236}">
              <a16:creationId xmlns:a16="http://schemas.microsoft.com/office/drawing/2014/main" id="{00000000-0008-0000-1900-00003D000000}"/>
            </a:ext>
          </a:extLst>
        </xdr:cNvPr>
        <xdr:cNvSpPr txBox="1"/>
      </xdr:nvSpPr>
      <xdr:spPr>
        <a:xfrm>
          <a:off x="4743450"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62" name="テキスト ボックス 61">
          <a:extLst>
            <a:ext uri="{FF2B5EF4-FFF2-40B4-BE49-F238E27FC236}">
              <a16:creationId xmlns:a16="http://schemas.microsoft.com/office/drawing/2014/main" id="{00000000-0008-0000-1900-00003E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25</xdr:row>
      <xdr:rowOff>0</xdr:rowOff>
    </xdr:from>
    <xdr:ext cx="184731" cy="264560"/>
    <xdr:sp macro="" textlink="">
      <xdr:nvSpPr>
        <xdr:cNvPr id="63" name="テキスト ボックス 62">
          <a:extLst>
            <a:ext uri="{FF2B5EF4-FFF2-40B4-BE49-F238E27FC236}">
              <a16:creationId xmlns:a16="http://schemas.microsoft.com/office/drawing/2014/main" id="{00000000-0008-0000-1900-00003F000000}"/>
            </a:ext>
          </a:extLst>
        </xdr:cNvPr>
        <xdr:cNvSpPr txBox="1"/>
      </xdr:nvSpPr>
      <xdr:spPr>
        <a:xfrm>
          <a:off x="6065044"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25</xdr:row>
      <xdr:rowOff>0</xdr:rowOff>
    </xdr:from>
    <xdr:ext cx="184731" cy="264560"/>
    <xdr:sp macro="" textlink="">
      <xdr:nvSpPr>
        <xdr:cNvPr id="64" name="テキスト ボックス 63">
          <a:extLst>
            <a:ext uri="{FF2B5EF4-FFF2-40B4-BE49-F238E27FC236}">
              <a16:creationId xmlns:a16="http://schemas.microsoft.com/office/drawing/2014/main" id="{00000000-0008-0000-1900-000040000000}"/>
            </a:ext>
          </a:extLst>
        </xdr:cNvPr>
        <xdr:cNvSpPr txBox="1"/>
      </xdr:nvSpPr>
      <xdr:spPr>
        <a:xfrm>
          <a:off x="3421856"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65" name="テキスト ボックス 64">
          <a:extLst>
            <a:ext uri="{FF2B5EF4-FFF2-40B4-BE49-F238E27FC236}">
              <a16:creationId xmlns:a16="http://schemas.microsoft.com/office/drawing/2014/main" id="{00000000-0008-0000-1900-000041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66" name="テキスト ボックス 65">
          <a:extLst>
            <a:ext uri="{FF2B5EF4-FFF2-40B4-BE49-F238E27FC236}">
              <a16:creationId xmlns:a16="http://schemas.microsoft.com/office/drawing/2014/main" id="{00000000-0008-0000-1900-000042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67" name="テキスト ボックス 66">
          <a:extLst>
            <a:ext uri="{FF2B5EF4-FFF2-40B4-BE49-F238E27FC236}">
              <a16:creationId xmlns:a16="http://schemas.microsoft.com/office/drawing/2014/main" id="{00000000-0008-0000-1900-000043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68" name="テキスト ボックス 67">
          <a:extLst>
            <a:ext uri="{FF2B5EF4-FFF2-40B4-BE49-F238E27FC236}">
              <a16:creationId xmlns:a16="http://schemas.microsoft.com/office/drawing/2014/main" id="{00000000-0008-0000-1900-000044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69" name="テキスト ボックス 68">
          <a:extLst>
            <a:ext uri="{FF2B5EF4-FFF2-40B4-BE49-F238E27FC236}">
              <a16:creationId xmlns:a16="http://schemas.microsoft.com/office/drawing/2014/main" id="{00000000-0008-0000-1900-000045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70" name="テキスト ボックス 69">
          <a:extLst>
            <a:ext uri="{FF2B5EF4-FFF2-40B4-BE49-F238E27FC236}">
              <a16:creationId xmlns:a16="http://schemas.microsoft.com/office/drawing/2014/main" id="{00000000-0008-0000-1900-000046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71" name="テキスト ボックス 70">
          <a:extLst>
            <a:ext uri="{FF2B5EF4-FFF2-40B4-BE49-F238E27FC236}">
              <a16:creationId xmlns:a16="http://schemas.microsoft.com/office/drawing/2014/main" id="{00000000-0008-0000-1900-000047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72" name="テキスト ボックス 71">
          <a:extLst>
            <a:ext uri="{FF2B5EF4-FFF2-40B4-BE49-F238E27FC236}">
              <a16:creationId xmlns:a16="http://schemas.microsoft.com/office/drawing/2014/main" id="{00000000-0008-0000-1900-000048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73" name="テキスト ボックス 72">
          <a:extLst>
            <a:ext uri="{FF2B5EF4-FFF2-40B4-BE49-F238E27FC236}">
              <a16:creationId xmlns:a16="http://schemas.microsoft.com/office/drawing/2014/main" id="{00000000-0008-0000-1900-000049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74" name="テキスト ボックス 73">
          <a:extLst>
            <a:ext uri="{FF2B5EF4-FFF2-40B4-BE49-F238E27FC236}">
              <a16:creationId xmlns:a16="http://schemas.microsoft.com/office/drawing/2014/main" id="{00000000-0008-0000-1900-00004A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75" name="テキスト ボックス 74">
          <a:extLst>
            <a:ext uri="{FF2B5EF4-FFF2-40B4-BE49-F238E27FC236}">
              <a16:creationId xmlns:a16="http://schemas.microsoft.com/office/drawing/2014/main" id="{00000000-0008-0000-1900-00004B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76" name="テキスト ボックス 75">
          <a:extLst>
            <a:ext uri="{FF2B5EF4-FFF2-40B4-BE49-F238E27FC236}">
              <a16:creationId xmlns:a16="http://schemas.microsoft.com/office/drawing/2014/main" id="{00000000-0008-0000-1900-00004C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77" name="テキスト ボックス 76">
          <a:extLst>
            <a:ext uri="{FF2B5EF4-FFF2-40B4-BE49-F238E27FC236}">
              <a16:creationId xmlns:a16="http://schemas.microsoft.com/office/drawing/2014/main" id="{00000000-0008-0000-1900-00004D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78" name="テキスト ボックス 77">
          <a:extLst>
            <a:ext uri="{FF2B5EF4-FFF2-40B4-BE49-F238E27FC236}">
              <a16:creationId xmlns:a16="http://schemas.microsoft.com/office/drawing/2014/main" id="{00000000-0008-0000-1900-00004E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79" name="テキスト ボックス 78">
          <a:extLst>
            <a:ext uri="{FF2B5EF4-FFF2-40B4-BE49-F238E27FC236}">
              <a16:creationId xmlns:a16="http://schemas.microsoft.com/office/drawing/2014/main" id="{00000000-0008-0000-1900-00004F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80" name="テキスト ボックス 79">
          <a:extLst>
            <a:ext uri="{FF2B5EF4-FFF2-40B4-BE49-F238E27FC236}">
              <a16:creationId xmlns:a16="http://schemas.microsoft.com/office/drawing/2014/main" id="{00000000-0008-0000-1900-000050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81" name="テキスト ボックス 80">
          <a:extLst>
            <a:ext uri="{FF2B5EF4-FFF2-40B4-BE49-F238E27FC236}">
              <a16:creationId xmlns:a16="http://schemas.microsoft.com/office/drawing/2014/main" id="{00000000-0008-0000-1900-000051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82" name="テキスト ボックス 81">
          <a:extLst>
            <a:ext uri="{FF2B5EF4-FFF2-40B4-BE49-F238E27FC236}">
              <a16:creationId xmlns:a16="http://schemas.microsoft.com/office/drawing/2014/main" id="{00000000-0008-0000-1900-000052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83" name="テキスト ボックス 82">
          <a:extLst>
            <a:ext uri="{FF2B5EF4-FFF2-40B4-BE49-F238E27FC236}">
              <a16:creationId xmlns:a16="http://schemas.microsoft.com/office/drawing/2014/main" id="{00000000-0008-0000-1900-000053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84" name="テキスト ボックス 83">
          <a:extLst>
            <a:ext uri="{FF2B5EF4-FFF2-40B4-BE49-F238E27FC236}">
              <a16:creationId xmlns:a16="http://schemas.microsoft.com/office/drawing/2014/main" id="{00000000-0008-0000-1900-000054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85" name="テキスト ボックス 84">
          <a:extLst>
            <a:ext uri="{FF2B5EF4-FFF2-40B4-BE49-F238E27FC236}">
              <a16:creationId xmlns:a16="http://schemas.microsoft.com/office/drawing/2014/main" id="{00000000-0008-0000-1900-000055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86" name="テキスト ボックス 85">
          <a:extLst>
            <a:ext uri="{FF2B5EF4-FFF2-40B4-BE49-F238E27FC236}">
              <a16:creationId xmlns:a16="http://schemas.microsoft.com/office/drawing/2014/main" id="{00000000-0008-0000-1900-000056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87" name="テキスト ボックス 86">
          <a:extLst>
            <a:ext uri="{FF2B5EF4-FFF2-40B4-BE49-F238E27FC236}">
              <a16:creationId xmlns:a16="http://schemas.microsoft.com/office/drawing/2014/main" id="{00000000-0008-0000-1900-000057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88" name="テキスト ボックス 87">
          <a:extLst>
            <a:ext uri="{FF2B5EF4-FFF2-40B4-BE49-F238E27FC236}">
              <a16:creationId xmlns:a16="http://schemas.microsoft.com/office/drawing/2014/main" id="{00000000-0008-0000-1900-000058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89" name="テキスト ボックス 88">
          <a:extLst>
            <a:ext uri="{FF2B5EF4-FFF2-40B4-BE49-F238E27FC236}">
              <a16:creationId xmlns:a16="http://schemas.microsoft.com/office/drawing/2014/main" id="{00000000-0008-0000-1900-000059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90" name="テキスト ボックス 89">
          <a:extLst>
            <a:ext uri="{FF2B5EF4-FFF2-40B4-BE49-F238E27FC236}">
              <a16:creationId xmlns:a16="http://schemas.microsoft.com/office/drawing/2014/main" id="{00000000-0008-0000-1900-00005A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35</xdr:row>
      <xdr:rowOff>0</xdr:rowOff>
    </xdr:from>
    <xdr:ext cx="184731" cy="264560"/>
    <xdr:sp macro="" textlink="">
      <xdr:nvSpPr>
        <xdr:cNvPr id="91" name="テキスト ボックス 90">
          <a:extLst>
            <a:ext uri="{FF2B5EF4-FFF2-40B4-BE49-F238E27FC236}">
              <a16:creationId xmlns:a16="http://schemas.microsoft.com/office/drawing/2014/main" id="{00000000-0008-0000-1900-00005B000000}"/>
            </a:ext>
          </a:extLst>
        </xdr:cNvPr>
        <xdr:cNvSpPr txBox="1"/>
      </xdr:nvSpPr>
      <xdr:spPr>
        <a:xfrm>
          <a:off x="6065044"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35</xdr:row>
      <xdr:rowOff>0</xdr:rowOff>
    </xdr:from>
    <xdr:ext cx="184731" cy="264560"/>
    <xdr:sp macro="" textlink="">
      <xdr:nvSpPr>
        <xdr:cNvPr id="92" name="テキスト ボックス 91">
          <a:extLst>
            <a:ext uri="{FF2B5EF4-FFF2-40B4-BE49-F238E27FC236}">
              <a16:creationId xmlns:a16="http://schemas.microsoft.com/office/drawing/2014/main" id="{00000000-0008-0000-1900-00005C000000}"/>
            </a:ext>
          </a:extLst>
        </xdr:cNvPr>
        <xdr:cNvSpPr txBox="1"/>
      </xdr:nvSpPr>
      <xdr:spPr>
        <a:xfrm>
          <a:off x="3421856"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93" name="テキスト ボックス 92">
          <a:extLst>
            <a:ext uri="{FF2B5EF4-FFF2-40B4-BE49-F238E27FC236}">
              <a16:creationId xmlns:a16="http://schemas.microsoft.com/office/drawing/2014/main" id="{00000000-0008-0000-1900-00005D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94" name="テキスト ボックス 93">
          <a:extLst>
            <a:ext uri="{FF2B5EF4-FFF2-40B4-BE49-F238E27FC236}">
              <a16:creationId xmlns:a16="http://schemas.microsoft.com/office/drawing/2014/main" id="{00000000-0008-0000-1900-00005E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95" name="テキスト ボックス 94">
          <a:extLst>
            <a:ext uri="{FF2B5EF4-FFF2-40B4-BE49-F238E27FC236}">
              <a16:creationId xmlns:a16="http://schemas.microsoft.com/office/drawing/2014/main" id="{00000000-0008-0000-1900-00005F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96" name="テキスト ボックス 95">
          <a:extLst>
            <a:ext uri="{FF2B5EF4-FFF2-40B4-BE49-F238E27FC236}">
              <a16:creationId xmlns:a16="http://schemas.microsoft.com/office/drawing/2014/main" id="{00000000-0008-0000-1900-000060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97" name="テキスト ボックス 96">
          <a:extLst>
            <a:ext uri="{FF2B5EF4-FFF2-40B4-BE49-F238E27FC236}">
              <a16:creationId xmlns:a16="http://schemas.microsoft.com/office/drawing/2014/main" id="{00000000-0008-0000-1900-000061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98" name="テキスト ボックス 97">
          <a:extLst>
            <a:ext uri="{FF2B5EF4-FFF2-40B4-BE49-F238E27FC236}">
              <a16:creationId xmlns:a16="http://schemas.microsoft.com/office/drawing/2014/main" id="{00000000-0008-0000-1900-000062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99" name="テキスト ボックス 98">
          <a:extLst>
            <a:ext uri="{FF2B5EF4-FFF2-40B4-BE49-F238E27FC236}">
              <a16:creationId xmlns:a16="http://schemas.microsoft.com/office/drawing/2014/main" id="{00000000-0008-0000-1900-000063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00" name="テキスト ボックス 99">
          <a:extLst>
            <a:ext uri="{FF2B5EF4-FFF2-40B4-BE49-F238E27FC236}">
              <a16:creationId xmlns:a16="http://schemas.microsoft.com/office/drawing/2014/main" id="{00000000-0008-0000-1900-000064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01" name="テキスト ボックス 100">
          <a:extLst>
            <a:ext uri="{FF2B5EF4-FFF2-40B4-BE49-F238E27FC236}">
              <a16:creationId xmlns:a16="http://schemas.microsoft.com/office/drawing/2014/main" id="{00000000-0008-0000-1900-000065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02" name="テキスト ボックス 101">
          <a:extLst>
            <a:ext uri="{FF2B5EF4-FFF2-40B4-BE49-F238E27FC236}">
              <a16:creationId xmlns:a16="http://schemas.microsoft.com/office/drawing/2014/main" id="{00000000-0008-0000-1900-000066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03" name="テキスト ボックス 102">
          <a:extLst>
            <a:ext uri="{FF2B5EF4-FFF2-40B4-BE49-F238E27FC236}">
              <a16:creationId xmlns:a16="http://schemas.microsoft.com/office/drawing/2014/main" id="{00000000-0008-0000-1900-000067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04" name="テキスト ボックス 103">
          <a:extLst>
            <a:ext uri="{FF2B5EF4-FFF2-40B4-BE49-F238E27FC236}">
              <a16:creationId xmlns:a16="http://schemas.microsoft.com/office/drawing/2014/main" id="{00000000-0008-0000-1900-000068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05" name="テキスト ボックス 104">
          <a:extLst>
            <a:ext uri="{FF2B5EF4-FFF2-40B4-BE49-F238E27FC236}">
              <a16:creationId xmlns:a16="http://schemas.microsoft.com/office/drawing/2014/main" id="{00000000-0008-0000-1900-000069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06" name="テキスト ボックス 105">
          <a:extLst>
            <a:ext uri="{FF2B5EF4-FFF2-40B4-BE49-F238E27FC236}">
              <a16:creationId xmlns:a16="http://schemas.microsoft.com/office/drawing/2014/main" id="{00000000-0008-0000-1900-00006A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07" name="テキスト ボックス 106">
          <a:extLst>
            <a:ext uri="{FF2B5EF4-FFF2-40B4-BE49-F238E27FC236}">
              <a16:creationId xmlns:a16="http://schemas.microsoft.com/office/drawing/2014/main" id="{00000000-0008-0000-1900-00006B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08" name="テキスト ボックス 107">
          <a:extLst>
            <a:ext uri="{FF2B5EF4-FFF2-40B4-BE49-F238E27FC236}">
              <a16:creationId xmlns:a16="http://schemas.microsoft.com/office/drawing/2014/main" id="{00000000-0008-0000-1900-00006C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09" name="テキスト ボックス 108">
          <a:extLst>
            <a:ext uri="{FF2B5EF4-FFF2-40B4-BE49-F238E27FC236}">
              <a16:creationId xmlns:a16="http://schemas.microsoft.com/office/drawing/2014/main" id="{00000000-0008-0000-1900-00006D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10" name="テキスト ボックス 109">
          <a:extLst>
            <a:ext uri="{FF2B5EF4-FFF2-40B4-BE49-F238E27FC236}">
              <a16:creationId xmlns:a16="http://schemas.microsoft.com/office/drawing/2014/main" id="{00000000-0008-0000-1900-00006E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11" name="テキスト ボックス 110">
          <a:extLst>
            <a:ext uri="{FF2B5EF4-FFF2-40B4-BE49-F238E27FC236}">
              <a16:creationId xmlns:a16="http://schemas.microsoft.com/office/drawing/2014/main" id="{00000000-0008-0000-1900-00006F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12" name="テキスト ボックス 111">
          <a:extLst>
            <a:ext uri="{FF2B5EF4-FFF2-40B4-BE49-F238E27FC236}">
              <a16:creationId xmlns:a16="http://schemas.microsoft.com/office/drawing/2014/main" id="{00000000-0008-0000-1900-000070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13" name="テキスト ボックス 112">
          <a:extLst>
            <a:ext uri="{FF2B5EF4-FFF2-40B4-BE49-F238E27FC236}">
              <a16:creationId xmlns:a16="http://schemas.microsoft.com/office/drawing/2014/main" id="{00000000-0008-0000-1900-000071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14" name="テキスト ボックス 113">
          <a:extLst>
            <a:ext uri="{FF2B5EF4-FFF2-40B4-BE49-F238E27FC236}">
              <a16:creationId xmlns:a16="http://schemas.microsoft.com/office/drawing/2014/main" id="{00000000-0008-0000-1900-000072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15" name="テキスト ボックス 114">
          <a:extLst>
            <a:ext uri="{FF2B5EF4-FFF2-40B4-BE49-F238E27FC236}">
              <a16:creationId xmlns:a16="http://schemas.microsoft.com/office/drawing/2014/main" id="{00000000-0008-0000-1900-000073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16" name="テキスト ボックス 115">
          <a:extLst>
            <a:ext uri="{FF2B5EF4-FFF2-40B4-BE49-F238E27FC236}">
              <a16:creationId xmlns:a16="http://schemas.microsoft.com/office/drawing/2014/main" id="{00000000-0008-0000-1900-000074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17" name="テキスト ボックス 116">
          <a:extLst>
            <a:ext uri="{FF2B5EF4-FFF2-40B4-BE49-F238E27FC236}">
              <a16:creationId xmlns:a16="http://schemas.microsoft.com/office/drawing/2014/main" id="{00000000-0008-0000-1900-000075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18" name="テキスト ボックス 117">
          <a:extLst>
            <a:ext uri="{FF2B5EF4-FFF2-40B4-BE49-F238E27FC236}">
              <a16:creationId xmlns:a16="http://schemas.microsoft.com/office/drawing/2014/main" id="{00000000-0008-0000-1900-000076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19" name="テキスト ボックス 118">
          <a:extLst>
            <a:ext uri="{FF2B5EF4-FFF2-40B4-BE49-F238E27FC236}">
              <a16:creationId xmlns:a16="http://schemas.microsoft.com/office/drawing/2014/main" id="{00000000-0008-0000-1900-000077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20" name="テキスト ボックス 119">
          <a:extLst>
            <a:ext uri="{FF2B5EF4-FFF2-40B4-BE49-F238E27FC236}">
              <a16:creationId xmlns:a16="http://schemas.microsoft.com/office/drawing/2014/main" id="{00000000-0008-0000-1900-000078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21" name="テキスト ボックス 120">
          <a:extLst>
            <a:ext uri="{FF2B5EF4-FFF2-40B4-BE49-F238E27FC236}">
              <a16:creationId xmlns:a16="http://schemas.microsoft.com/office/drawing/2014/main" id="{00000000-0008-0000-1900-000079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22" name="テキスト ボックス 121">
          <a:extLst>
            <a:ext uri="{FF2B5EF4-FFF2-40B4-BE49-F238E27FC236}">
              <a16:creationId xmlns:a16="http://schemas.microsoft.com/office/drawing/2014/main" id="{00000000-0008-0000-1900-00007A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23" name="テキスト ボックス 122">
          <a:extLst>
            <a:ext uri="{FF2B5EF4-FFF2-40B4-BE49-F238E27FC236}">
              <a16:creationId xmlns:a16="http://schemas.microsoft.com/office/drawing/2014/main" id="{00000000-0008-0000-1900-00007B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24" name="テキスト ボックス 123">
          <a:extLst>
            <a:ext uri="{FF2B5EF4-FFF2-40B4-BE49-F238E27FC236}">
              <a16:creationId xmlns:a16="http://schemas.microsoft.com/office/drawing/2014/main" id="{00000000-0008-0000-1900-00007C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25" name="テキスト ボックス 124">
          <a:extLst>
            <a:ext uri="{FF2B5EF4-FFF2-40B4-BE49-F238E27FC236}">
              <a16:creationId xmlns:a16="http://schemas.microsoft.com/office/drawing/2014/main" id="{00000000-0008-0000-1900-00007D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26" name="テキスト ボックス 125">
          <a:extLst>
            <a:ext uri="{FF2B5EF4-FFF2-40B4-BE49-F238E27FC236}">
              <a16:creationId xmlns:a16="http://schemas.microsoft.com/office/drawing/2014/main" id="{00000000-0008-0000-1900-00007E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45</xdr:row>
      <xdr:rowOff>0</xdr:rowOff>
    </xdr:from>
    <xdr:ext cx="184731" cy="264560"/>
    <xdr:sp macro="" textlink="">
      <xdr:nvSpPr>
        <xdr:cNvPr id="127" name="テキスト ボックス 126">
          <a:extLst>
            <a:ext uri="{FF2B5EF4-FFF2-40B4-BE49-F238E27FC236}">
              <a16:creationId xmlns:a16="http://schemas.microsoft.com/office/drawing/2014/main" id="{00000000-0008-0000-1900-00007F000000}"/>
            </a:ext>
          </a:extLst>
        </xdr:cNvPr>
        <xdr:cNvSpPr txBox="1"/>
      </xdr:nvSpPr>
      <xdr:spPr>
        <a:xfrm>
          <a:off x="6065044"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45</xdr:row>
      <xdr:rowOff>0</xdr:rowOff>
    </xdr:from>
    <xdr:ext cx="184731" cy="264560"/>
    <xdr:sp macro="" textlink="">
      <xdr:nvSpPr>
        <xdr:cNvPr id="128" name="テキスト ボックス 127">
          <a:extLst>
            <a:ext uri="{FF2B5EF4-FFF2-40B4-BE49-F238E27FC236}">
              <a16:creationId xmlns:a16="http://schemas.microsoft.com/office/drawing/2014/main" id="{00000000-0008-0000-1900-000080000000}"/>
            </a:ext>
          </a:extLst>
        </xdr:cNvPr>
        <xdr:cNvSpPr txBox="1"/>
      </xdr:nvSpPr>
      <xdr:spPr>
        <a:xfrm>
          <a:off x="3421856"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29" name="テキスト ボックス 128">
          <a:extLst>
            <a:ext uri="{FF2B5EF4-FFF2-40B4-BE49-F238E27FC236}">
              <a16:creationId xmlns:a16="http://schemas.microsoft.com/office/drawing/2014/main" id="{00000000-0008-0000-1900-000081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30" name="テキスト ボックス 129">
          <a:extLst>
            <a:ext uri="{FF2B5EF4-FFF2-40B4-BE49-F238E27FC236}">
              <a16:creationId xmlns:a16="http://schemas.microsoft.com/office/drawing/2014/main" id="{00000000-0008-0000-1900-000082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31" name="テキスト ボックス 130">
          <a:extLst>
            <a:ext uri="{FF2B5EF4-FFF2-40B4-BE49-F238E27FC236}">
              <a16:creationId xmlns:a16="http://schemas.microsoft.com/office/drawing/2014/main" id="{00000000-0008-0000-1900-000083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32" name="テキスト ボックス 131">
          <a:extLst>
            <a:ext uri="{FF2B5EF4-FFF2-40B4-BE49-F238E27FC236}">
              <a16:creationId xmlns:a16="http://schemas.microsoft.com/office/drawing/2014/main" id="{00000000-0008-0000-1900-000084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33" name="テキスト ボックス 132">
          <a:extLst>
            <a:ext uri="{FF2B5EF4-FFF2-40B4-BE49-F238E27FC236}">
              <a16:creationId xmlns:a16="http://schemas.microsoft.com/office/drawing/2014/main" id="{00000000-0008-0000-1900-000085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34" name="テキスト ボックス 133">
          <a:extLst>
            <a:ext uri="{FF2B5EF4-FFF2-40B4-BE49-F238E27FC236}">
              <a16:creationId xmlns:a16="http://schemas.microsoft.com/office/drawing/2014/main" id="{00000000-0008-0000-1900-000086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35" name="テキスト ボックス 134">
          <a:extLst>
            <a:ext uri="{FF2B5EF4-FFF2-40B4-BE49-F238E27FC236}">
              <a16:creationId xmlns:a16="http://schemas.microsoft.com/office/drawing/2014/main" id="{00000000-0008-0000-1900-000087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36" name="テキスト ボックス 135">
          <a:extLst>
            <a:ext uri="{FF2B5EF4-FFF2-40B4-BE49-F238E27FC236}">
              <a16:creationId xmlns:a16="http://schemas.microsoft.com/office/drawing/2014/main" id="{00000000-0008-0000-1900-000088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37" name="テキスト ボックス 136">
          <a:extLst>
            <a:ext uri="{FF2B5EF4-FFF2-40B4-BE49-F238E27FC236}">
              <a16:creationId xmlns:a16="http://schemas.microsoft.com/office/drawing/2014/main" id="{00000000-0008-0000-1900-000089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38" name="テキスト ボックス 137">
          <a:extLst>
            <a:ext uri="{FF2B5EF4-FFF2-40B4-BE49-F238E27FC236}">
              <a16:creationId xmlns:a16="http://schemas.microsoft.com/office/drawing/2014/main" id="{00000000-0008-0000-1900-00008A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39" name="テキスト ボックス 138">
          <a:extLst>
            <a:ext uri="{FF2B5EF4-FFF2-40B4-BE49-F238E27FC236}">
              <a16:creationId xmlns:a16="http://schemas.microsoft.com/office/drawing/2014/main" id="{00000000-0008-0000-1900-00008B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40" name="テキスト ボックス 139">
          <a:extLst>
            <a:ext uri="{FF2B5EF4-FFF2-40B4-BE49-F238E27FC236}">
              <a16:creationId xmlns:a16="http://schemas.microsoft.com/office/drawing/2014/main" id="{00000000-0008-0000-1900-00008C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41" name="テキスト ボックス 140">
          <a:extLst>
            <a:ext uri="{FF2B5EF4-FFF2-40B4-BE49-F238E27FC236}">
              <a16:creationId xmlns:a16="http://schemas.microsoft.com/office/drawing/2014/main" id="{00000000-0008-0000-1900-00008D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42" name="テキスト ボックス 141">
          <a:extLst>
            <a:ext uri="{FF2B5EF4-FFF2-40B4-BE49-F238E27FC236}">
              <a16:creationId xmlns:a16="http://schemas.microsoft.com/office/drawing/2014/main" id="{00000000-0008-0000-1900-00008E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43" name="テキスト ボックス 142">
          <a:extLst>
            <a:ext uri="{FF2B5EF4-FFF2-40B4-BE49-F238E27FC236}">
              <a16:creationId xmlns:a16="http://schemas.microsoft.com/office/drawing/2014/main" id="{00000000-0008-0000-1900-00008F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44" name="テキスト ボックス 143">
          <a:extLst>
            <a:ext uri="{FF2B5EF4-FFF2-40B4-BE49-F238E27FC236}">
              <a16:creationId xmlns:a16="http://schemas.microsoft.com/office/drawing/2014/main" id="{00000000-0008-0000-1900-000090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45" name="テキスト ボックス 144">
          <a:extLst>
            <a:ext uri="{FF2B5EF4-FFF2-40B4-BE49-F238E27FC236}">
              <a16:creationId xmlns:a16="http://schemas.microsoft.com/office/drawing/2014/main" id="{00000000-0008-0000-1900-000091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46" name="テキスト ボックス 145">
          <a:extLst>
            <a:ext uri="{FF2B5EF4-FFF2-40B4-BE49-F238E27FC236}">
              <a16:creationId xmlns:a16="http://schemas.microsoft.com/office/drawing/2014/main" id="{00000000-0008-0000-1900-000092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47" name="テキスト ボックス 146">
          <a:extLst>
            <a:ext uri="{FF2B5EF4-FFF2-40B4-BE49-F238E27FC236}">
              <a16:creationId xmlns:a16="http://schemas.microsoft.com/office/drawing/2014/main" id="{00000000-0008-0000-1900-000093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48" name="テキスト ボックス 147">
          <a:extLst>
            <a:ext uri="{FF2B5EF4-FFF2-40B4-BE49-F238E27FC236}">
              <a16:creationId xmlns:a16="http://schemas.microsoft.com/office/drawing/2014/main" id="{00000000-0008-0000-1900-000094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49" name="テキスト ボックス 148">
          <a:extLst>
            <a:ext uri="{FF2B5EF4-FFF2-40B4-BE49-F238E27FC236}">
              <a16:creationId xmlns:a16="http://schemas.microsoft.com/office/drawing/2014/main" id="{00000000-0008-0000-1900-000095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50" name="テキスト ボックス 149">
          <a:extLst>
            <a:ext uri="{FF2B5EF4-FFF2-40B4-BE49-F238E27FC236}">
              <a16:creationId xmlns:a16="http://schemas.microsoft.com/office/drawing/2014/main" id="{00000000-0008-0000-1900-000096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51" name="テキスト ボックス 150">
          <a:extLst>
            <a:ext uri="{FF2B5EF4-FFF2-40B4-BE49-F238E27FC236}">
              <a16:creationId xmlns:a16="http://schemas.microsoft.com/office/drawing/2014/main" id="{00000000-0008-0000-1900-000097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52" name="テキスト ボックス 151">
          <a:extLst>
            <a:ext uri="{FF2B5EF4-FFF2-40B4-BE49-F238E27FC236}">
              <a16:creationId xmlns:a16="http://schemas.microsoft.com/office/drawing/2014/main" id="{00000000-0008-0000-1900-000098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53" name="テキスト ボックス 152">
          <a:extLst>
            <a:ext uri="{FF2B5EF4-FFF2-40B4-BE49-F238E27FC236}">
              <a16:creationId xmlns:a16="http://schemas.microsoft.com/office/drawing/2014/main" id="{00000000-0008-0000-1900-000099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54" name="テキスト ボックス 153">
          <a:extLst>
            <a:ext uri="{FF2B5EF4-FFF2-40B4-BE49-F238E27FC236}">
              <a16:creationId xmlns:a16="http://schemas.microsoft.com/office/drawing/2014/main" id="{00000000-0008-0000-1900-00009A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55" name="テキスト ボックス 154">
          <a:extLst>
            <a:ext uri="{FF2B5EF4-FFF2-40B4-BE49-F238E27FC236}">
              <a16:creationId xmlns:a16="http://schemas.microsoft.com/office/drawing/2014/main" id="{00000000-0008-0000-1900-00009B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56" name="テキスト ボックス 155">
          <a:extLst>
            <a:ext uri="{FF2B5EF4-FFF2-40B4-BE49-F238E27FC236}">
              <a16:creationId xmlns:a16="http://schemas.microsoft.com/office/drawing/2014/main" id="{00000000-0008-0000-1900-00009C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57" name="テキスト ボックス 156">
          <a:extLst>
            <a:ext uri="{FF2B5EF4-FFF2-40B4-BE49-F238E27FC236}">
              <a16:creationId xmlns:a16="http://schemas.microsoft.com/office/drawing/2014/main" id="{00000000-0008-0000-1900-00009D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58" name="テキスト ボックス 157">
          <a:extLst>
            <a:ext uri="{FF2B5EF4-FFF2-40B4-BE49-F238E27FC236}">
              <a16:creationId xmlns:a16="http://schemas.microsoft.com/office/drawing/2014/main" id="{00000000-0008-0000-1900-00009E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59" name="テキスト ボックス 158">
          <a:extLst>
            <a:ext uri="{FF2B5EF4-FFF2-40B4-BE49-F238E27FC236}">
              <a16:creationId xmlns:a16="http://schemas.microsoft.com/office/drawing/2014/main" id="{00000000-0008-0000-1900-00009F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60" name="テキスト ボックス 159">
          <a:extLst>
            <a:ext uri="{FF2B5EF4-FFF2-40B4-BE49-F238E27FC236}">
              <a16:creationId xmlns:a16="http://schemas.microsoft.com/office/drawing/2014/main" id="{00000000-0008-0000-1900-0000A0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61" name="テキスト ボックス 160">
          <a:extLst>
            <a:ext uri="{FF2B5EF4-FFF2-40B4-BE49-F238E27FC236}">
              <a16:creationId xmlns:a16="http://schemas.microsoft.com/office/drawing/2014/main" id="{00000000-0008-0000-1900-0000A1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62" name="テキスト ボックス 161">
          <a:extLst>
            <a:ext uri="{FF2B5EF4-FFF2-40B4-BE49-F238E27FC236}">
              <a16:creationId xmlns:a16="http://schemas.microsoft.com/office/drawing/2014/main" id="{00000000-0008-0000-1900-0000A2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55</xdr:row>
      <xdr:rowOff>0</xdr:rowOff>
    </xdr:from>
    <xdr:ext cx="184731" cy="264560"/>
    <xdr:sp macro="" textlink="">
      <xdr:nvSpPr>
        <xdr:cNvPr id="163" name="テキスト ボックス 162">
          <a:extLst>
            <a:ext uri="{FF2B5EF4-FFF2-40B4-BE49-F238E27FC236}">
              <a16:creationId xmlns:a16="http://schemas.microsoft.com/office/drawing/2014/main" id="{00000000-0008-0000-1900-0000A3000000}"/>
            </a:ext>
          </a:extLst>
        </xdr:cNvPr>
        <xdr:cNvSpPr txBox="1"/>
      </xdr:nvSpPr>
      <xdr:spPr>
        <a:xfrm>
          <a:off x="6065044"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55</xdr:row>
      <xdr:rowOff>0</xdr:rowOff>
    </xdr:from>
    <xdr:ext cx="184731" cy="264560"/>
    <xdr:sp macro="" textlink="">
      <xdr:nvSpPr>
        <xdr:cNvPr id="164" name="テキスト ボックス 163">
          <a:extLst>
            <a:ext uri="{FF2B5EF4-FFF2-40B4-BE49-F238E27FC236}">
              <a16:creationId xmlns:a16="http://schemas.microsoft.com/office/drawing/2014/main" id="{00000000-0008-0000-1900-0000A4000000}"/>
            </a:ext>
          </a:extLst>
        </xdr:cNvPr>
        <xdr:cNvSpPr txBox="1"/>
      </xdr:nvSpPr>
      <xdr:spPr>
        <a:xfrm>
          <a:off x="3421856"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65" name="テキスト ボックス 164">
          <a:extLst>
            <a:ext uri="{FF2B5EF4-FFF2-40B4-BE49-F238E27FC236}">
              <a16:creationId xmlns:a16="http://schemas.microsoft.com/office/drawing/2014/main" id="{00000000-0008-0000-1900-0000A5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66" name="テキスト ボックス 165">
          <a:extLst>
            <a:ext uri="{FF2B5EF4-FFF2-40B4-BE49-F238E27FC236}">
              <a16:creationId xmlns:a16="http://schemas.microsoft.com/office/drawing/2014/main" id="{00000000-0008-0000-1900-0000A6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67" name="テキスト ボックス 166">
          <a:extLst>
            <a:ext uri="{FF2B5EF4-FFF2-40B4-BE49-F238E27FC236}">
              <a16:creationId xmlns:a16="http://schemas.microsoft.com/office/drawing/2014/main" id="{00000000-0008-0000-1900-0000A7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68" name="テキスト ボックス 167">
          <a:extLst>
            <a:ext uri="{FF2B5EF4-FFF2-40B4-BE49-F238E27FC236}">
              <a16:creationId xmlns:a16="http://schemas.microsoft.com/office/drawing/2014/main" id="{00000000-0008-0000-1900-0000A8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69" name="テキスト ボックス 168">
          <a:extLst>
            <a:ext uri="{FF2B5EF4-FFF2-40B4-BE49-F238E27FC236}">
              <a16:creationId xmlns:a16="http://schemas.microsoft.com/office/drawing/2014/main" id="{00000000-0008-0000-1900-0000A9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70" name="テキスト ボックス 169">
          <a:extLst>
            <a:ext uri="{FF2B5EF4-FFF2-40B4-BE49-F238E27FC236}">
              <a16:creationId xmlns:a16="http://schemas.microsoft.com/office/drawing/2014/main" id="{00000000-0008-0000-1900-0000AA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71" name="テキスト ボックス 170">
          <a:extLst>
            <a:ext uri="{FF2B5EF4-FFF2-40B4-BE49-F238E27FC236}">
              <a16:creationId xmlns:a16="http://schemas.microsoft.com/office/drawing/2014/main" id="{00000000-0008-0000-1900-0000AB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72" name="テキスト ボックス 171">
          <a:extLst>
            <a:ext uri="{FF2B5EF4-FFF2-40B4-BE49-F238E27FC236}">
              <a16:creationId xmlns:a16="http://schemas.microsoft.com/office/drawing/2014/main" id="{00000000-0008-0000-1900-0000AC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73" name="テキスト ボックス 172">
          <a:extLst>
            <a:ext uri="{FF2B5EF4-FFF2-40B4-BE49-F238E27FC236}">
              <a16:creationId xmlns:a16="http://schemas.microsoft.com/office/drawing/2014/main" id="{00000000-0008-0000-1900-0000AD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74" name="テキスト ボックス 173">
          <a:extLst>
            <a:ext uri="{FF2B5EF4-FFF2-40B4-BE49-F238E27FC236}">
              <a16:creationId xmlns:a16="http://schemas.microsoft.com/office/drawing/2014/main" id="{00000000-0008-0000-1900-0000AE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75" name="テキスト ボックス 174">
          <a:extLst>
            <a:ext uri="{FF2B5EF4-FFF2-40B4-BE49-F238E27FC236}">
              <a16:creationId xmlns:a16="http://schemas.microsoft.com/office/drawing/2014/main" id="{00000000-0008-0000-1900-0000AF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76" name="テキスト ボックス 175">
          <a:extLst>
            <a:ext uri="{FF2B5EF4-FFF2-40B4-BE49-F238E27FC236}">
              <a16:creationId xmlns:a16="http://schemas.microsoft.com/office/drawing/2014/main" id="{00000000-0008-0000-1900-0000B0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77" name="テキスト ボックス 176">
          <a:extLst>
            <a:ext uri="{FF2B5EF4-FFF2-40B4-BE49-F238E27FC236}">
              <a16:creationId xmlns:a16="http://schemas.microsoft.com/office/drawing/2014/main" id="{00000000-0008-0000-1900-0000B1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78" name="テキスト ボックス 177">
          <a:extLst>
            <a:ext uri="{FF2B5EF4-FFF2-40B4-BE49-F238E27FC236}">
              <a16:creationId xmlns:a16="http://schemas.microsoft.com/office/drawing/2014/main" id="{00000000-0008-0000-1900-0000B2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79" name="テキスト ボックス 178">
          <a:extLst>
            <a:ext uri="{FF2B5EF4-FFF2-40B4-BE49-F238E27FC236}">
              <a16:creationId xmlns:a16="http://schemas.microsoft.com/office/drawing/2014/main" id="{00000000-0008-0000-1900-0000B3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80" name="テキスト ボックス 179">
          <a:extLst>
            <a:ext uri="{FF2B5EF4-FFF2-40B4-BE49-F238E27FC236}">
              <a16:creationId xmlns:a16="http://schemas.microsoft.com/office/drawing/2014/main" id="{00000000-0008-0000-1900-0000B4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81" name="テキスト ボックス 180">
          <a:extLst>
            <a:ext uri="{FF2B5EF4-FFF2-40B4-BE49-F238E27FC236}">
              <a16:creationId xmlns:a16="http://schemas.microsoft.com/office/drawing/2014/main" id="{00000000-0008-0000-1900-0000B5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82" name="テキスト ボックス 181">
          <a:extLst>
            <a:ext uri="{FF2B5EF4-FFF2-40B4-BE49-F238E27FC236}">
              <a16:creationId xmlns:a16="http://schemas.microsoft.com/office/drawing/2014/main" id="{00000000-0008-0000-1900-0000B6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83" name="テキスト ボックス 182">
          <a:extLst>
            <a:ext uri="{FF2B5EF4-FFF2-40B4-BE49-F238E27FC236}">
              <a16:creationId xmlns:a16="http://schemas.microsoft.com/office/drawing/2014/main" id="{00000000-0008-0000-1900-0000B7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84" name="テキスト ボックス 183">
          <a:extLst>
            <a:ext uri="{FF2B5EF4-FFF2-40B4-BE49-F238E27FC236}">
              <a16:creationId xmlns:a16="http://schemas.microsoft.com/office/drawing/2014/main" id="{00000000-0008-0000-1900-0000B8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85" name="テキスト ボックス 184">
          <a:extLst>
            <a:ext uri="{FF2B5EF4-FFF2-40B4-BE49-F238E27FC236}">
              <a16:creationId xmlns:a16="http://schemas.microsoft.com/office/drawing/2014/main" id="{00000000-0008-0000-1900-0000B9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86" name="テキスト ボックス 185">
          <a:extLst>
            <a:ext uri="{FF2B5EF4-FFF2-40B4-BE49-F238E27FC236}">
              <a16:creationId xmlns:a16="http://schemas.microsoft.com/office/drawing/2014/main" id="{00000000-0008-0000-1900-0000BA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87" name="テキスト ボックス 186">
          <a:extLst>
            <a:ext uri="{FF2B5EF4-FFF2-40B4-BE49-F238E27FC236}">
              <a16:creationId xmlns:a16="http://schemas.microsoft.com/office/drawing/2014/main" id="{00000000-0008-0000-1900-0000BB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88" name="テキスト ボックス 187">
          <a:extLst>
            <a:ext uri="{FF2B5EF4-FFF2-40B4-BE49-F238E27FC236}">
              <a16:creationId xmlns:a16="http://schemas.microsoft.com/office/drawing/2014/main" id="{00000000-0008-0000-1900-0000BC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89" name="テキスト ボックス 188">
          <a:extLst>
            <a:ext uri="{FF2B5EF4-FFF2-40B4-BE49-F238E27FC236}">
              <a16:creationId xmlns:a16="http://schemas.microsoft.com/office/drawing/2014/main" id="{00000000-0008-0000-1900-0000BD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90" name="テキスト ボックス 189">
          <a:extLst>
            <a:ext uri="{FF2B5EF4-FFF2-40B4-BE49-F238E27FC236}">
              <a16:creationId xmlns:a16="http://schemas.microsoft.com/office/drawing/2014/main" id="{00000000-0008-0000-1900-0000BE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91" name="テキスト ボックス 190">
          <a:extLst>
            <a:ext uri="{FF2B5EF4-FFF2-40B4-BE49-F238E27FC236}">
              <a16:creationId xmlns:a16="http://schemas.microsoft.com/office/drawing/2014/main" id="{00000000-0008-0000-1900-0000BF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92" name="テキスト ボックス 191">
          <a:extLst>
            <a:ext uri="{FF2B5EF4-FFF2-40B4-BE49-F238E27FC236}">
              <a16:creationId xmlns:a16="http://schemas.microsoft.com/office/drawing/2014/main" id="{00000000-0008-0000-1900-0000C0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93" name="テキスト ボックス 192">
          <a:extLst>
            <a:ext uri="{FF2B5EF4-FFF2-40B4-BE49-F238E27FC236}">
              <a16:creationId xmlns:a16="http://schemas.microsoft.com/office/drawing/2014/main" id="{00000000-0008-0000-1900-0000C1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94" name="テキスト ボックス 193">
          <a:extLst>
            <a:ext uri="{FF2B5EF4-FFF2-40B4-BE49-F238E27FC236}">
              <a16:creationId xmlns:a16="http://schemas.microsoft.com/office/drawing/2014/main" id="{00000000-0008-0000-1900-0000C2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95" name="テキスト ボックス 194">
          <a:extLst>
            <a:ext uri="{FF2B5EF4-FFF2-40B4-BE49-F238E27FC236}">
              <a16:creationId xmlns:a16="http://schemas.microsoft.com/office/drawing/2014/main" id="{00000000-0008-0000-1900-0000C3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96" name="テキスト ボックス 195">
          <a:extLst>
            <a:ext uri="{FF2B5EF4-FFF2-40B4-BE49-F238E27FC236}">
              <a16:creationId xmlns:a16="http://schemas.microsoft.com/office/drawing/2014/main" id="{00000000-0008-0000-1900-0000C4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97" name="テキスト ボックス 196">
          <a:extLst>
            <a:ext uri="{FF2B5EF4-FFF2-40B4-BE49-F238E27FC236}">
              <a16:creationId xmlns:a16="http://schemas.microsoft.com/office/drawing/2014/main" id="{00000000-0008-0000-1900-0000C5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98" name="テキスト ボックス 197">
          <a:extLst>
            <a:ext uri="{FF2B5EF4-FFF2-40B4-BE49-F238E27FC236}">
              <a16:creationId xmlns:a16="http://schemas.microsoft.com/office/drawing/2014/main" id="{00000000-0008-0000-1900-0000C6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65</xdr:row>
      <xdr:rowOff>0</xdr:rowOff>
    </xdr:from>
    <xdr:ext cx="184731" cy="264560"/>
    <xdr:sp macro="" textlink="">
      <xdr:nvSpPr>
        <xdr:cNvPr id="199" name="テキスト ボックス 198">
          <a:extLst>
            <a:ext uri="{FF2B5EF4-FFF2-40B4-BE49-F238E27FC236}">
              <a16:creationId xmlns:a16="http://schemas.microsoft.com/office/drawing/2014/main" id="{00000000-0008-0000-1900-0000C7000000}"/>
            </a:ext>
          </a:extLst>
        </xdr:cNvPr>
        <xdr:cNvSpPr txBox="1"/>
      </xdr:nvSpPr>
      <xdr:spPr>
        <a:xfrm>
          <a:off x="6065044"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65</xdr:row>
      <xdr:rowOff>0</xdr:rowOff>
    </xdr:from>
    <xdr:ext cx="184731" cy="264560"/>
    <xdr:sp macro="" textlink="">
      <xdr:nvSpPr>
        <xdr:cNvPr id="200" name="テキスト ボックス 199">
          <a:extLst>
            <a:ext uri="{FF2B5EF4-FFF2-40B4-BE49-F238E27FC236}">
              <a16:creationId xmlns:a16="http://schemas.microsoft.com/office/drawing/2014/main" id="{00000000-0008-0000-1900-0000C8000000}"/>
            </a:ext>
          </a:extLst>
        </xdr:cNvPr>
        <xdr:cNvSpPr txBox="1"/>
      </xdr:nvSpPr>
      <xdr:spPr>
        <a:xfrm>
          <a:off x="3421856"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201" name="テキスト ボックス 200">
          <a:extLst>
            <a:ext uri="{FF2B5EF4-FFF2-40B4-BE49-F238E27FC236}">
              <a16:creationId xmlns:a16="http://schemas.microsoft.com/office/drawing/2014/main" id="{00000000-0008-0000-1900-0000C9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02" name="テキスト ボックス 201">
          <a:extLst>
            <a:ext uri="{FF2B5EF4-FFF2-40B4-BE49-F238E27FC236}">
              <a16:creationId xmlns:a16="http://schemas.microsoft.com/office/drawing/2014/main" id="{00000000-0008-0000-1900-0000CA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03" name="テキスト ボックス 202">
          <a:extLst>
            <a:ext uri="{FF2B5EF4-FFF2-40B4-BE49-F238E27FC236}">
              <a16:creationId xmlns:a16="http://schemas.microsoft.com/office/drawing/2014/main" id="{00000000-0008-0000-1900-0000CB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04" name="テキスト ボックス 203">
          <a:extLst>
            <a:ext uri="{FF2B5EF4-FFF2-40B4-BE49-F238E27FC236}">
              <a16:creationId xmlns:a16="http://schemas.microsoft.com/office/drawing/2014/main" id="{00000000-0008-0000-1900-0000CC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05" name="テキスト ボックス 204">
          <a:extLst>
            <a:ext uri="{FF2B5EF4-FFF2-40B4-BE49-F238E27FC236}">
              <a16:creationId xmlns:a16="http://schemas.microsoft.com/office/drawing/2014/main" id="{00000000-0008-0000-1900-0000CD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06" name="テキスト ボックス 205">
          <a:extLst>
            <a:ext uri="{FF2B5EF4-FFF2-40B4-BE49-F238E27FC236}">
              <a16:creationId xmlns:a16="http://schemas.microsoft.com/office/drawing/2014/main" id="{00000000-0008-0000-1900-0000CE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07" name="テキスト ボックス 206">
          <a:extLst>
            <a:ext uri="{FF2B5EF4-FFF2-40B4-BE49-F238E27FC236}">
              <a16:creationId xmlns:a16="http://schemas.microsoft.com/office/drawing/2014/main" id="{00000000-0008-0000-1900-0000CF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08" name="テキスト ボックス 207">
          <a:extLst>
            <a:ext uri="{FF2B5EF4-FFF2-40B4-BE49-F238E27FC236}">
              <a16:creationId xmlns:a16="http://schemas.microsoft.com/office/drawing/2014/main" id="{00000000-0008-0000-1900-0000D0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09" name="テキスト ボックス 208">
          <a:extLst>
            <a:ext uri="{FF2B5EF4-FFF2-40B4-BE49-F238E27FC236}">
              <a16:creationId xmlns:a16="http://schemas.microsoft.com/office/drawing/2014/main" id="{00000000-0008-0000-1900-0000D1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10" name="テキスト ボックス 209">
          <a:extLst>
            <a:ext uri="{FF2B5EF4-FFF2-40B4-BE49-F238E27FC236}">
              <a16:creationId xmlns:a16="http://schemas.microsoft.com/office/drawing/2014/main" id="{00000000-0008-0000-1900-0000D2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11" name="テキスト ボックス 210">
          <a:extLst>
            <a:ext uri="{FF2B5EF4-FFF2-40B4-BE49-F238E27FC236}">
              <a16:creationId xmlns:a16="http://schemas.microsoft.com/office/drawing/2014/main" id="{00000000-0008-0000-1900-0000D3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12" name="テキスト ボックス 211">
          <a:extLst>
            <a:ext uri="{FF2B5EF4-FFF2-40B4-BE49-F238E27FC236}">
              <a16:creationId xmlns:a16="http://schemas.microsoft.com/office/drawing/2014/main" id="{00000000-0008-0000-1900-0000D4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13" name="テキスト ボックス 212">
          <a:extLst>
            <a:ext uri="{FF2B5EF4-FFF2-40B4-BE49-F238E27FC236}">
              <a16:creationId xmlns:a16="http://schemas.microsoft.com/office/drawing/2014/main" id="{00000000-0008-0000-1900-0000D5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14" name="テキスト ボックス 213">
          <a:extLst>
            <a:ext uri="{FF2B5EF4-FFF2-40B4-BE49-F238E27FC236}">
              <a16:creationId xmlns:a16="http://schemas.microsoft.com/office/drawing/2014/main" id="{00000000-0008-0000-1900-0000D6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15" name="テキスト ボックス 214">
          <a:extLst>
            <a:ext uri="{FF2B5EF4-FFF2-40B4-BE49-F238E27FC236}">
              <a16:creationId xmlns:a16="http://schemas.microsoft.com/office/drawing/2014/main" id="{00000000-0008-0000-1900-0000D7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16" name="テキスト ボックス 215">
          <a:extLst>
            <a:ext uri="{FF2B5EF4-FFF2-40B4-BE49-F238E27FC236}">
              <a16:creationId xmlns:a16="http://schemas.microsoft.com/office/drawing/2014/main" id="{00000000-0008-0000-1900-0000D8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17" name="テキスト ボックス 216">
          <a:extLst>
            <a:ext uri="{FF2B5EF4-FFF2-40B4-BE49-F238E27FC236}">
              <a16:creationId xmlns:a16="http://schemas.microsoft.com/office/drawing/2014/main" id="{00000000-0008-0000-1900-0000D9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18" name="テキスト ボックス 217">
          <a:extLst>
            <a:ext uri="{FF2B5EF4-FFF2-40B4-BE49-F238E27FC236}">
              <a16:creationId xmlns:a16="http://schemas.microsoft.com/office/drawing/2014/main" id="{00000000-0008-0000-1900-0000DA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19" name="テキスト ボックス 218">
          <a:extLst>
            <a:ext uri="{FF2B5EF4-FFF2-40B4-BE49-F238E27FC236}">
              <a16:creationId xmlns:a16="http://schemas.microsoft.com/office/drawing/2014/main" id="{00000000-0008-0000-1900-0000DB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20" name="テキスト ボックス 219">
          <a:extLst>
            <a:ext uri="{FF2B5EF4-FFF2-40B4-BE49-F238E27FC236}">
              <a16:creationId xmlns:a16="http://schemas.microsoft.com/office/drawing/2014/main" id="{00000000-0008-0000-1900-0000DC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21" name="テキスト ボックス 220">
          <a:extLst>
            <a:ext uri="{FF2B5EF4-FFF2-40B4-BE49-F238E27FC236}">
              <a16:creationId xmlns:a16="http://schemas.microsoft.com/office/drawing/2014/main" id="{00000000-0008-0000-1900-0000DD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22" name="テキスト ボックス 221">
          <a:extLst>
            <a:ext uri="{FF2B5EF4-FFF2-40B4-BE49-F238E27FC236}">
              <a16:creationId xmlns:a16="http://schemas.microsoft.com/office/drawing/2014/main" id="{00000000-0008-0000-1900-0000DE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23" name="テキスト ボックス 222">
          <a:extLst>
            <a:ext uri="{FF2B5EF4-FFF2-40B4-BE49-F238E27FC236}">
              <a16:creationId xmlns:a16="http://schemas.microsoft.com/office/drawing/2014/main" id="{00000000-0008-0000-1900-0000DF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24" name="テキスト ボックス 223">
          <a:extLst>
            <a:ext uri="{FF2B5EF4-FFF2-40B4-BE49-F238E27FC236}">
              <a16:creationId xmlns:a16="http://schemas.microsoft.com/office/drawing/2014/main" id="{00000000-0008-0000-1900-0000E0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25" name="テキスト ボックス 224">
          <a:extLst>
            <a:ext uri="{FF2B5EF4-FFF2-40B4-BE49-F238E27FC236}">
              <a16:creationId xmlns:a16="http://schemas.microsoft.com/office/drawing/2014/main" id="{00000000-0008-0000-1900-0000E1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26" name="テキスト ボックス 225">
          <a:extLst>
            <a:ext uri="{FF2B5EF4-FFF2-40B4-BE49-F238E27FC236}">
              <a16:creationId xmlns:a16="http://schemas.microsoft.com/office/drawing/2014/main" id="{00000000-0008-0000-1900-0000E2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27" name="テキスト ボックス 226">
          <a:extLst>
            <a:ext uri="{FF2B5EF4-FFF2-40B4-BE49-F238E27FC236}">
              <a16:creationId xmlns:a16="http://schemas.microsoft.com/office/drawing/2014/main" id="{00000000-0008-0000-1900-0000E3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28" name="テキスト ボックス 227">
          <a:extLst>
            <a:ext uri="{FF2B5EF4-FFF2-40B4-BE49-F238E27FC236}">
              <a16:creationId xmlns:a16="http://schemas.microsoft.com/office/drawing/2014/main" id="{00000000-0008-0000-1900-0000E4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29" name="テキスト ボックス 228">
          <a:extLst>
            <a:ext uri="{FF2B5EF4-FFF2-40B4-BE49-F238E27FC236}">
              <a16:creationId xmlns:a16="http://schemas.microsoft.com/office/drawing/2014/main" id="{00000000-0008-0000-1900-0000E5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30" name="テキスト ボックス 229">
          <a:extLst>
            <a:ext uri="{FF2B5EF4-FFF2-40B4-BE49-F238E27FC236}">
              <a16:creationId xmlns:a16="http://schemas.microsoft.com/office/drawing/2014/main" id="{00000000-0008-0000-1900-0000E6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31" name="テキスト ボックス 230">
          <a:extLst>
            <a:ext uri="{FF2B5EF4-FFF2-40B4-BE49-F238E27FC236}">
              <a16:creationId xmlns:a16="http://schemas.microsoft.com/office/drawing/2014/main" id="{00000000-0008-0000-1900-0000E7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32" name="テキスト ボックス 231">
          <a:extLst>
            <a:ext uri="{FF2B5EF4-FFF2-40B4-BE49-F238E27FC236}">
              <a16:creationId xmlns:a16="http://schemas.microsoft.com/office/drawing/2014/main" id="{00000000-0008-0000-1900-0000E8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33" name="テキスト ボックス 232">
          <a:extLst>
            <a:ext uri="{FF2B5EF4-FFF2-40B4-BE49-F238E27FC236}">
              <a16:creationId xmlns:a16="http://schemas.microsoft.com/office/drawing/2014/main" id="{00000000-0008-0000-1900-0000E9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34" name="テキスト ボックス 233">
          <a:extLst>
            <a:ext uri="{FF2B5EF4-FFF2-40B4-BE49-F238E27FC236}">
              <a16:creationId xmlns:a16="http://schemas.microsoft.com/office/drawing/2014/main" id="{00000000-0008-0000-1900-0000EA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75</xdr:row>
      <xdr:rowOff>0</xdr:rowOff>
    </xdr:from>
    <xdr:ext cx="184731" cy="264560"/>
    <xdr:sp macro="" textlink="">
      <xdr:nvSpPr>
        <xdr:cNvPr id="235" name="テキスト ボックス 234">
          <a:extLst>
            <a:ext uri="{FF2B5EF4-FFF2-40B4-BE49-F238E27FC236}">
              <a16:creationId xmlns:a16="http://schemas.microsoft.com/office/drawing/2014/main" id="{00000000-0008-0000-1900-0000EB000000}"/>
            </a:ext>
          </a:extLst>
        </xdr:cNvPr>
        <xdr:cNvSpPr txBox="1"/>
      </xdr:nvSpPr>
      <xdr:spPr>
        <a:xfrm>
          <a:off x="6065044"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75</xdr:row>
      <xdr:rowOff>0</xdr:rowOff>
    </xdr:from>
    <xdr:ext cx="184731" cy="264560"/>
    <xdr:sp macro="" textlink="">
      <xdr:nvSpPr>
        <xdr:cNvPr id="236" name="テキスト ボックス 235">
          <a:extLst>
            <a:ext uri="{FF2B5EF4-FFF2-40B4-BE49-F238E27FC236}">
              <a16:creationId xmlns:a16="http://schemas.microsoft.com/office/drawing/2014/main" id="{00000000-0008-0000-1900-0000EC000000}"/>
            </a:ext>
          </a:extLst>
        </xdr:cNvPr>
        <xdr:cNvSpPr txBox="1"/>
      </xdr:nvSpPr>
      <xdr:spPr>
        <a:xfrm>
          <a:off x="3421856"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37" name="テキスト ボックス 236">
          <a:extLst>
            <a:ext uri="{FF2B5EF4-FFF2-40B4-BE49-F238E27FC236}">
              <a16:creationId xmlns:a16="http://schemas.microsoft.com/office/drawing/2014/main" id="{00000000-0008-0000-1900-0000ED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38" name="テキスト ボックス 237">
          <a:extLst>
            <a:ext uri="{FF2B5EF4-FFF2-40B4-BE49-F238E27FC236}">
              <a16:creationId xmlns:a16="http://schemas.microsoft.com/office/drawing/2014/main" id="{00000000-0008-0000-1900-0000EE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39" name="テキスト ボックス 238">
          <a:extLst>
            <a:ext uri="{FF2B5EF4-FFF2-40B4-BE49-F238E27FC236}">
              <a16:creationId xmlns:a16="http://schemas.microsoft.com/office/drawing/2014/main" id="{00000000-0008-0000-1900-0000EF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40" name="テキスト ボックス 239">
          <a:extLst>
            <a:ext uri="{FF2B5EF4-FFF2-40B4-BE49-F238E27FC236}">
              <a16:creationId xmlns:a16="http://schemas.microsoft.com/office/drawing/2014/main" id="{00000000-0008-0000-1900-0000F0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41" name="テキスト ボックス 240">
          <a:extLst>
            <a:ext uri="{FF2B5EF4-FFF2-40B4-BE49-F238E27FC236}">
              <a16:creationId xmlns:a16="http://schemas.microsoft.com/office/drawing/2014/main" id="{00000000-0008-0000-1900-0000F1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42" name="テキスト ボックス 241">
          <a:extLst>
            <a:ext uri="{FF2B5EF4-FFF2-40B4-BE49-F238E27FC236}">
              <a16:creationId xmlns:a16="http://schemas.microsoft.com/office/drawing/2014/main" id="{00000000-0008-0000-1900-0000F2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43" name="テキスト ボックス 242">
          <a:extLst>
            <a:ext uri="{FF2B5EF4-FFF2-40B4-BE49-F238E27FC236}">
              <a16:creationId xmlns:a16="http://schemas.microsoft.com/office/drawing/2014/main" id="{00000000-0008-0000-1900-0000F3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44" name="テキスト ボックス 243">
          <a:extLst>
            <a:ext uri="{FF2B5EF4-FFF2-40B4-BE49-F238E27FC236}">
              <a16:creationId xmlns:a16="http://schemas.microsoft.com/office/drawing/2014/main" id="{00000000-0008-0000-1900-0000F4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45" name="テキスト ボックス 244">
          <a:extLst>
            <a:ext uri="{FF2B5EF4-FFF2-40B4-BE49-F238E27FC236}">
              <a16:creationId xmlns:a16="http://schemas.microsoft.com/office/drawing/2014/main" id="{00000000-0008-0000-1900-0000F5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46" name="テキスト ボックス 245">
          <a:extLst>
            <a:ext uri="{FF2B5EF4-FFF2-40B4-BE49-F238E27FC236}">
              <a16:creationId xmlns:a16="http://schemas.microsoft.com/office/drawing/2014/main" id="{00000000-0008-0000-1900-0000F6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47" name="テキスト ボックス 246">
          <a:extLst>
            <a:ext uri="{FF2B5EF4-FFF2-40B4-BE49-F238E27FC236}">
              <a16:creationId xmlns:a16="http://schemas.microsoft.com/office/drawing/2014/main" id="{00000000-0008-0000-1900-0000F7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48" name="テキスト ボックス 247">
          <a:extLst>
            <a:ext uri="{FF2B5EF4-FFF2-40B4-BE49-F238E27FC236}">
              <a16:creationId xmlns:a16="http://schemas.microsoft.com/office/drawing/2014/main" id="{00000000-0008-0000-1900-0000F8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49" name="テキスト ボックス 248">
          <a:extLst>
            <a:ext uri="{FF2B5EF4-FFF2-40B4-BE49-F238E27FC236}">
              <a16:creationId xmlns:a16="http://schemas.microsoft.com/office/drawing/2014/main" id="{00000000-0008-0000-1900-0000F9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50" name="テキスト ボックス 249">
          <a:extLst>
            <a:ext uri="{FF2B5EF4-FFF2-40B4-BE49-F238E27FC236}">
              <a16:creationId xmlns:a16="http://schemas.microsoft.com/office/drawing/2014/main" id="{00000000-0008-0000-1900-0000FA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51" name="テキスト ボックス 250">
          <a:extLst>
            <a:ext uri="{FF2B5EF4-FFF2-40B4-BE49-F238E27FC236}">
              <a16:creationId xmlns:a16="http://schemas.microsoft.com/office/drawing/2014/main" id="{00000000-0008-0000-1900-0000FB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52" name="テキスト ボックス 251">
          <a:extLst>
            <a:ext uri="{FF2B5EF4-FFF2-40B4-BE49-F238E27FC236}">
              <a16:creationId xmlns:a16="http://schemas.microsoft.com/office/drawing/2014/main" id="{00000000-0008-0000-1900-0000FC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53" name="テキスト ボックス 252">
          <a:extLst>
            <a:ext uri="{FF2B5EF4-FFF2-40B4-BE49-F238E27FC236}">
              <a16:creationId xmlns:a16="http://schemas.microsoft.com/office/drawing/2014/main" id="{00000000-0008-0000-1900-0000FD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54" name="テキスト ボックス 253">
          <a:extLst>
            <a:ext uri="{FF2B5EF4-FFF2-40B4-BE49-F238E27FC236}">
              <a16:creationId xmlns:a16="http://schemas.microsoft.com/office/drawing/2014/main" id="{00000000-0008-0000-1900-0000FE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55" name="テキスト ボックス 254">
          <a:extLst>
            <a:ext uri="{FF2B5EF4-FFF2-40B4-BE49-F238E27FC236}">
              <a16:creationId xmlns:a16="http://schemas.microsoft.com/office/drawing/2014/main" id="{00000000-0008-0000-1900-0000FF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56" name="テキスト ボックス 255">
          <a:extLst>
            <a:ext uri="{FF2B5EF4-FFF2-40B4-BE49-F238E27FC236}">
              <a16:creationId xmlns:a16="http://schemas.microsoft.com/office/drawing/2014/main" id="{00000000-0008-0000-1900-00000001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57" name="テキスト ボックス 256">
          <a:extLst>
            <a:ext uri="{FF2B5EF4-FFF2-40B4-BE49-F238E27FC236}">
              <a16:creationId xmlns:a16="http://schemas.microsoft.com/office/drawing/2014/main" id="{00000000-0008-0000-1900-00000101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58" name="テキスト ボックス 257">
          <a:extLst>
            <a:ext uri="{FF2B5EF4-FFF2-40B4-BE49-F238E27FC236}">
              <a16:creationId xmlns:a16="http://schemas.microsoft.com/office/drawing/2014/main" id="{00000000-0008-0000-1900-00000201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59" name="テキスト ボックス 258">
          <a:extLst>
            <a:ext uri="{FF2B5EF4-FFF2-40B4-BE49-F238E27FC236}">
              <a16:creationId xmlns:a16="http://schemas.microsoft.com/office/drawing/2014/main" id="{00000000-0008-0000-1900-00000301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60" name="テキスト ボックス 259">
          <a:extLst>
            <a:ext uri="{FF2B5EF4-FFF2-40B4-BE49-F238E27FC236}">
              <a16:creationId xmlns:a16="http://schemas.microsoft.com/office/drawing/2014/main" id="{00000000-0008-0000-1900-00000401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61" name="テキスト ボックス 260">
          <a:extLst>
            <a:ext uri="{FF2B5EF4-FFF2-40B4-BE49-F238E27FC236}">
              <a16:creationId xmlns:a16="http://schemas.microsoft.com/office/drawing/2014/main" id="{00000000-0008-0000-1900-00000501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62" name="テキスト ボックス 261">
          <a:extLst>
            <a:ext uri="{FF2B5EF4-FFF2-40B4-BE49-F238E27FC236}">
              <a16:creationId xmlns:a16="http://schemas.microsoft.com/office/drawing/2014/main" id="{00000000-0008-0000-1900-00000601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63" name="テキスト ボックス 262">
          <a:extLst>
            <a:ext uri="{FF2B5EF4-FFF2-40B4-BE49-F238E27FC236}">
              <a16:creationId xmlns:a16="http://schemas.microsoft.com/office/drawing/2014/main" id="{00000000-0008-0000-1900-00000701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64" name="テキスト ボックス 263">
          <a:extLst>
            <a:ext uri="{FF2B5EF4-FFF2-40B4-BE49-F238E27FC236}">
              <a16:creationId xmlns:a16="http://schemas.microsoft.com/office/drawing/2014/main" id="{00000000-0008-0000-1900-00000801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65" name="テキスト ボックス 264">
          <a:extLst>
            <a:ext uri="{FF2B5EF4-FFF2-40B4-BE49-F238E27FC236}">
              <a16:creationId xmlns:a16="http://schemas.microsoft.com/office/drawing/2014/main" id="{00000000-0008-0000-1900-00000901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66" name="テキスト ボックス 265">
          <a:extLst>
            <a:ext uri="{FF2B5EF4-FFF2-40B4-BE49-F238E27FC236}">
              <a16:creationId xmlns:a16="http://schemas.microsoft.com/office/drawing/2014/main" id="{00000000-0008-0000-1900-00000A01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67" name="テキスト ボックス 266">
          <a:extLst>
            <a:ext uri="{FF2B5EF4-FFF2-40B4-BE49-F238E27FC236}">
              <a16:creationId xmlns:a16="http://schemas.microsoft.com/office/drawing/2014/main" id="{00000000-0008-0000-1900-00000B01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68" name="テキスト ボックス 267">
          <a:extLst>
            <a:ext uri="{FF2B5EF4-FFF2-40B4-BE49-F238E27FC236}">
              <a16:creationId xmlns:a16="http://schemas.microsoft.com/office/drawing/2014/main" id="{00000000-0008-0000-1900-00000C01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69" name="テキスト ボックス 268">
          <a:extLst>
            <a:ext uri="{FF2B5EF4-FFF2-40B4-BE49-F238E27FC236}">
              <a16:creationId xmlns:a16="http://schemas.microsoft.com/office/drawing/2014/main" id="{00000000-0008-0000-1900-00000D01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70" name="テキスト ボックス 269">
          <a:extLst>
            <a:ext uri="{FF2B5EF4-FFF2-40B4-BE49-F238E27FC236}">
              <a16:creationId xmlns:a16="http://schemas.microsoft.com/office/drawing/2014/main" id="{00000000-0008-0000-1900-00000E01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85</xdr:row>
      <xdr:rowOff>0</xdr:rowOff>
    </xdr:from>
    <xdr:ext cx="184731" cy="264560"/>
    <xdr:sp macro="" textlink="">
      <xdr:nvSpPr>
        <xdr:cNvPr id="271" name="テキスト ボックス 270">
          <a:extLst>
            <a:ext uri="{FF2B5EF4-FFF2-40B4-BE49-F238E27FC236}">
              <a16:creationId xmlns:a16="http://schemas.microsoft.com/office/drawing/2014/main" id="{00000000-0008-0000-1900-00000F010000}"/>
            </a:ext>
          </a:extLst>
        </xdr:cNvPr>
        <xdr:cNvSpPr txBox="1"/>
      </xdr:nvSpPr>
      <xdr:spPr>
        <a:xfrm>
          <a:off x="6065044"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85</xdr:row>
      <xdr:rowOff>0</xdr:rowOff>
    </xdr:from>
    <xdr:ext cx="184731" cy="264560"/>
    <xdr:sp macro="" textlink="">
      <xdr:nvSpPr>
        <xdr:cNvPr id="272" name="テキスト ボックス 271">
          <a:extLst>
            <a:ext uri="{FF2B5EF4-FFF2-40B4-BE49-F238E27FC236}">
              <a16:creationId xmlns:a16="http://schemas.microsoft.com/office/drawing/2014/main" id="{00000000-0008-0000-1900-000010010000}"/>
            </a:ext>
          </a:extLst>
        </xdr:cNvPr>
        <xdr:cNvSpPr txBox="1"/>
      </xdr:nvSpPr>
      <xdr:spPr>
        <a:xfrm>
          <a:off x="3421856"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73" name="テキスト ボックス 272">
          <a:extLst>
            <a:ext uri="{FF2B5EF4-FFF2-40B4-BE49-F238E27FC236}">
              <a16:creationId xmlns:a16="http://schemas.microsoft.com/office/drawing/2014/main" id="{00000000-0008-0000-1900-00001101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4</xdr:col>
      <xdr:colOff>314325</xdr:colOff>
      <xdr:row>5</xdr:row>
      <xdr:rowOff>0</xdr:rowOff>
    </xdr:from>
    <xdr:ext cx="184731" cy="264560"/>
    <xdr:sp macro="" textlink="">
      <xdr:nvSpPr>
        <xdr:cNvPr id="2" name="テキスト ボックス 1">
          <a:extLst>
            <a:ext uri="{FF2B5EF4-FFF2-40B4-BE49-F238E27FC236}">
              <a16:creationId xmlns:a16="http://schemas.microsoft.com/office/drawing/2014/main" id="{00000000-0008-0000-1A00-000002000000}"/>
            </a:ext>
          </a:extLst>
        </xdr:cNvPr>
        <xdr:cNvSpPr txBox="1"/>
      </xdr:nvSpPr>
      <xdr:spPr>
        <a:xfrm>
          <a:off x="7945211" y="99604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xdr:row>
      <xdr:rowOff>0</xdr:rowOff>
    </xdr:from>
    <xdr:ext cx="184731" cy="264560"/>
    <xdr:sp macro="" textlink="">
      <xdr:nvSpPr>
        <xdr:cNvPr id="3" name="テキスト ボックス 2">
          <a:extLst>
            <a:ext uri="{FF2B5EF4-FFF2-40B4-BE49-F238E27FC236}">
              <a16:creationId xmlns:a16="http://schemas.microsoft.com/office/drawing/2014/main" id="{00000000-0008-0000-1A00-000003000000}"/>
            </a:ext>
          </a:extLst>
        </xdr:cNvPr>
        <xdr:cNvSpPr txBox="1"/>
      </xdr:nvSpPr>
      <xdr:spPr>
        <a:xfrm>
          <a:off x="3862854" y="1748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xdr:row>
      <xdr:rowOff>0</xdr:rowOff>
    </xdr:from>
    <xdr:ext cx="184731" cy="264560"/>
    <xdr:sp macro="" textlink="">
      <xdr:nvSpPr>
        <xdr:cNvPr id="4" name="テキスト ボックス 3">
          <a:extLst>
            <a:ext uri="{FF2B5EF4-FFF2-40B4-BE49-F238E27FC236}">
              <a16:creationId xmlns:a16="http://schemas.microsoft.com/office/drawing/2014/main" id="{00000000-0008-0000-1A00-000004000000}"/>
            </a:ext>
          </a:extLst>
        </xdr:cNvPr>
        <xdr:cNvSpPr txBox="1"/>
      </xdr:nvSpPr>
      <xdr:spPr>
        <a:xfrm>
          <a:off x="7134972" y="1748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5</xdr:row>
      <xdr:rowOff>0</xdr:rowOff>
    </xdr:from>
    <xdr:ext cx="184731" cy="264560"/>
    <xdr:sp macro="" textlink="">
      <xdr:nvSpPr>
        <xdr:cNvPr id="5" name="テキスト ボックス 4">
          <a:extLst>
            <a:ext uri="{FF2B5EF4-FFF2-40B4-BE49-F238E27FC236}">
              <a16:creationId xmlns:a16="http://schemas.microsoft.com/office/drawing/2014/main" id="{00000000-0008-0000-1A00-000005000000}"/>
            </a:ext>
          </a:extLst>
        </xdr:cNvPr>
        <xdr:cNvSpPr txBox="1"/>
      </xdr:nvSpPr>
      <xdr:spPr>
        <a:xfrm>
          <a:off x="7764992" y="1502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5</xdr:row>
      <xdr:rowOff>0</xdr:rowOff>
    </xdr:from>
    <xdr:ext cx="184731" cy="264560"/>
    <xdr:sp macro="" textlink="">
      <xdr:nvSpPr>
        <xdr:cNvPr id="6" name="テキスト ボックス 5">
          <a:extLst>
            <a:ext uri="{FF2B5EF4-FFF2-40B4-BE49-F238E27FC236}">
              <a16:creationId xmlns:a16="http://schemas.microsoft.com/office/drawing/2014/main" id="{00000000-0008-0000-1A00-000006000000}"/>
            </a:ext>
          </a:extLst>
        </xdr:cNvPr>
        <xdr:cNvSpPr txBox="1"/>
      </xdr:nvSpPr>
      <xdr:spPr>
        <a:xfrm>
          <a:off x="5373158" y="1502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4</xdr:col>
      <xdr:colOff>314325</xdr:colOff>
      <xdr:row>5</xdr:row>
      <xdr:rowOff>0</xdr:rowOff>
    </xdr:from>
    <xdr:ext cx="184731" cy="264560"/>
    <xdr:sp macro="" textlink="">
      <xdr:nvSpPr>
        <xdr:cNvPr id="2" name="テキスト ボックス 1">
          <a:extLst>
            <a:ext uri="{FF2B5EF4-FFF2-40B4-BE49-F238E27FC236}">
              <a16:creationId xmlns:a16="http://schemas.microsoft.com/office/drawing/2014/main" id="{00000000-0008-0000-1B00-000002000000}"/>
            </a:ext>
          </a:extLst>
        </xdr:cNvPr>
        <xdr:cNvSpPr txBox="1"/>
      </xdr:nvSpPr>
      <xdr:spPr>
        <a:xfrm>
          <a:off x="30575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xdr:row>
      <xdr:rowOff>0</xdr:rowOff>
    </xdr:from>
    <xdr:ext cx="184731" cy="264560"/>
    <xdr:sp macro="" textlink="">
      <xdr:nvSpPr>
        <xdr:cNvPr id="3" name="テキスト ボックス 2">
          <a:extLst>
            <a:ext uri="{FF2B5EF4-FFF2-40B4-BE49-F238E27FC236}">
              <a16:creationId xmlns:a16="http://schemas.microsoft.com/office/drawing/2014/main" id="{00000000-0008-0000-1B00-000003000000}"/>
            </a:ext>
          </a:extLst>
        </xdr:cNvPr>
        <xdr:cNvSpPr txBox="1"/>
      </xdr:nvSpPr>
      <xdr:spPr>
        <a:xfrm>
          <a:off x="51149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xdr:row>
      <xdr:rowOff>0</xdr:rowOff>
    </xdr:from>
    <xdr:ext cx="184731" cy="264560"/>
    <xdr:sp macro="" textlink="">
      <xdr:nvSpPr>
        <xdr:cNvPr id="4" name="テキスト ボックス 3">
          <a:extLst>
            <a:ext uri="{FF2B5EF4-FFF2-40B4-BE49-F238E27FC236}">
              <a16:creationId xmlns:a16="http://schemas.microsoft.com/office/drawing/2014/main" id="{00000000-0008-0000-1B00-000004000000}"/>
            </a:ext>
          </a:extLst>
        </xdr:cNvPr>
        <xdr:cNvSpPr txBox="1"/>
      </xdr:nvSpPr>
      <xdr:spPr>
        <a:xfrm>
          <a:off x="3743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13</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9756775" y="9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8594725" y="9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9756775" y="9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7432675" y="9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6270625" y="9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00000000-0008-0000-0700-000007000000}"/>
            </a:ext>
          </a:extLst>
        </xdr:cNvPr>
        <xdr:cNvSpPr txBox="1"/>
      </xdr:nvSpPr>
      <xdr:spPr>
        <a:xfrm>
          <a:off x="8594725" y="94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13</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00000000-0008-0000-0800-00000300000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00000000-0008-0000-0800-00000500000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00000000-0008-0000-0800-000006000000}"/>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00000000-0008-0000-0800-00000700000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16</xdr:col>
      <xdr:colOff>191976</xdr:colOff>
      <xdr:row>11</xdr:row>
      <xdr:rowOff>29534</xdr:rowOff>
    </xdr:from>
    <xdr:to>
      <xdr:col>23</xdr:col>
      <xdr:colOff>221250</xdr:colOff>
      <xdr:row>23</xdr:row>
      <xdr:rowOff>218383</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1164776" y="1915484"/>
          <a:ext cx="4829874" cy="219862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73</xdr:col>
      <xdr:colOff>117928</xdr:colOff>
      <xdr:row>13</xdr:row>
      <xdr:rowOff>54428</xdr:rowOff>
    </xdr:from>
    <xdr:to>
      <xdr:col>77</xdr:col>
      <xdr:colOff>730516</xdr:colOff>
      <xdr:row>31</xdr:row>
      <xdr:rowOff>148343</xdr:rowOff>
    </xdr:to>
    <xdr:sp macro="" textlink="">
      <xdr:nvSpPr>
        <xdr:cNvPr id="2" name="角丸四角形 1">
          <a:extLst>
            <a:ext uri="{FF2B5EF4-FFF2-40B4-BE49-F238E27FC236}">
              <a16:creationId xmlns:a16="http://schemas.microsoft.com/office/drawing/2014/main" id="{00000000-0008-0000-1100-000002000000}"/>
            </a:ext>
          </a:extLst>
        </xdr:cNvPr>
        <xdr:cNvSpPr/>
      </xdr:nvSpPr>
      <xdr:spPr>
        <a:xfrm>
          <a:off x="50181328" y="2283278"/>
          <a:ext cx="3308163" cy="318001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8</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00000000-0008-0000-1300-000002000000}"/>
            </a:ext>
          </a:extLst>
        </xdr:cNvPr>
        <xdr:cNvSpPr txBox="1"/>
      </xdr:nvSpPr>
      <xdr:spPr>
        <a:xfrm>
          <a:off x="7864475" y="996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00000000-0008-0000-1300-000003000000}"/>
            </a:ext>
          </a:extLst>
        </xdr:cNvPr>
        <xdr:cNvSpPr txBox="1"/>
      </xdr:nvSpPr>
      <xdr:spPr>
        <a:xfrm>
          <a:off x="4251325" y="1001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9</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00000000-0008-0000-1300-000004000000}"/>
            </a:ext>
          </a:extLst>
        </xdr:cNvPr>
        <xdr:cNvSpPr txBox="1"/>
      </xdr:nvSpPr>
      <xdr:spPr>
        <a:xfrm>
          <a:off x="7882031" y="1001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9</xdr:col>
      <xdr:colOff>314325</xdr:colOff>
      <xdr:row>4</xdr:row>
      <xdr:rowOff>0</xdr:rowOff>
    </xdr:from>
    <xdr:ext cx="184731" cy="264560"/>
    <xdr:sp macro="" textlink="">
      <xdr:nvSpPr>
        <xdr:cNvPr id="9" name="テキスト ボックス 8">
          <a:extLst>
            <a:ext uri="{FF2B5EF4-FFF2-40B4-BE49-F238E27FC236}">
              <a16:creationId xmlns:a16="http://schemas.microsoft.com/office/drawing/2014/main" id="{00000000-0008-0000-1300-000009000000}"/>
            </a:ext>
          </a:extLst>
        </xdr:cNvPr>
        <xdr:cNvSpPr txBox="1"/>
      </xdr:nvSpPr>
      <xdr:spPr>
        <a:xfrm>
          <a:off x="4251325" y="1001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0" name="テキスト ボックス 9">
          <a:extLst>
            <a:ext uri="{FF2B5EF4-FFF2-40B4-BE49-F238E27FC236}">
              <a16:creationId xmlns:a16="http://schemas.microsoft.com/office/drawing/2014/main" id="{00000000-0008-0000-1300-00000A000000}"/>
            </a:ext>
          </a:extLst>
        </xdr:cNvPr>
        <xdr:cNvSpPr txBox="1"/>
      </xdr:nvSpPr>
      <xdr:spPr>
        <a:xfrm>
          <a:off x="4251325" y="1001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i="1"/>
        </a:p>
      </xdr:txBody>
    </xdr:sp>
    <xdr:clientData/>
  </xdr:oneCellAnchor>
  <xdr:oneCellAnchor>
    <xdr:from>
      <xdr:col>10</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00000000-0008-0000-1300-000007000000}"/>
            </a:ext>
          </a:extLst>
        </xdr:cNvPr>
        <xdr:cNvSpPr txBox="1"/>
      </xdr:nvSpPr>
      <xdr:spPr>
        <a:xfrm>
          <a:off x="8541544" y="97631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9</xdr:col>
      <xdr:colOff>314325</xdr:colOff>
      <xdr:row>4</xdr:row>
      <xdr:rowOff>0</xdr:rowOff>
    </xdr:from>
    <xdr:ext cx="184731" cy="264560"/>
    <xdr:sp macro="" textlink="">
      <xdr:nvSpPr>
        <xdr:cNvPr id="8" name="テキスト ボックス 7">
          <a:extLst>
            <a:ext uri="{FF2B5EF4-FFF2-40B4-BE49-F238E27FC236}">
              <a16:creationId xmlns:a16="http://schemas.microsoft.com/office/drawing/2014/main" id="{00000000-0008-0000-1300-000008000000}"/>
            </a:ext>
          </a:extLst>
        </xdr:cNvPr>
        <xdr:cNvSpPr txBox="1"/>
      </xdr:nvSpPr>
      <xdr:spPr>
        <a:xfrm>
          <a:off x="7231856" y="97631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i="1"/>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8</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00000000-0008-0000-1400-000002000000}"/>
            </a:ext>
          </a:extLst>
        </xdr:cNvPr>
        <xdr:cNvSpPr txBox="1"/>
      </xdr:nvSpPr>
      <xdr:spPr>
        <a:xfrm>
          <a:off x="5800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00000000-0008-0000-1400-000003000000}"/>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9</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00000000-0008-0000-1400-000004000000}"/>
            </a:ext>
          </a:extLst>
        </xdr:cNvPr>
        <xdr:cNvSpPr txBox="1"/>
      </xdr:nvSpPr>
      <xdr:spPr>
        <a:xfrm>
          <a:off x="6486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9</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00000000-0008-0000-1400-000005000000}"/>
            </a:ext>
          </a:extLst>
        </xdr:cNvPr>
        <xdr:cNvSpPr txBox="1"/>
      </xdr:nvSpPr>
      <xdr:spPr>
        <a:xfrm>
          <a:off x="6486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00000000-0008-0000-1400-000006000000}"/>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1162050</xdr:colOff>
          <xdr:row>7</xdr:row>
          <xdr:rowOff>28575</xdr:rowOff>
        </xdr:from>
        <xdr:to>
          <xdr:col>3</xdr:col>
          <xdr:colOff>0</xdr:colOff>
          <xdr:row>8</xdr:row>
          <xdr:rowOff>57150</xdr:rowOff>
        </xdr:to>
        <xdr:sp macro="" textlink="">
          <xdr:nvSpPr>
            <xdr:cNvPr id="2049" name="Control 1" hidden="1">
              <a:extLst>
                <a:ext uri="{63B3BB69-23CF-44E3-9099-C40C66FF867C}">
                  <a14:compatExt spid="_x0000_s2049"/>
                </a:ext>
                <a:ext uri="{FF2B5EF4-FFF2-40B4-BE49-F238E27FC236}">
                  <a16:creationId xmlns:a16="http://schemas.microsoft.com/office/drawing/2014/main" id="{00000000-0008-0000-1500-000001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1162050</xdr:colOff>
          <xdr:row>7</xdr:row>
          <xdr:rowOff>228600</xdr:rowOff>
        </xdr:from>
        <xdr:to>
          <xdr:col>3</xdr:col>
          <xdr:colOff>0</xdr:colOff>
          <xdr:row>9</xdr:row>
          <xdr:rowOff>19050</xdr:rowOff>
        </xdr:to>
        <xdr:sp macro="" textlink="">
          <xdr:nvSpPr>
            <xdr:cNvPr id="2050" name="Control 2" hidden="1">
              <a:extLst>
                <a:ext uri="{63B3BB69-23CF-44E3-9099-C40C66FF867C}">
                  <a14:compatExt spid="_x0000_s2050"/>
                </a:ext>
                <a:ext uri="{FF2B5EF4-FFF2-40B4-BE49-F238E27FC236}">
                  <a16:creationId xmlns:a16="http://schemas.microsoft.com/office/drawing/2014/main" id="{00000000-0008-0000-1500-000002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1162050</xdr:colOff>
          <xdr:row>7</xdr:row>
          <xdr:rowOff>228600</xdr:rowOff>
        </xdr:from>
        <xdr:to>
          <xdr:col>3</xdr:col>
          <xdr:colOff>0</xdr:colOff>
          <xdr:row>9</xdr:row>
          <xdr:rowOff>19050</xdr:rowOff>
        </xdr:to>
        <xdr:sp macro="" textlink="">
          <xdr:nvSpPr>
            <xdr:cNvPr id="2051" name="Control 3" hidden="1">
              <a:extLst>
                <a:ext uri="{63B3BB69-23CF-44E3-9099-C40C66FF867C}">
                  <a14:compatExt spid="_x0000_s2051"/>
                </a:ext>
                <a:ext uri="{FF2B5EF4-FFF2-40B4-BE49-F238E27FC236}">
                  <a16:creationId xmlns:a16="http://schemas.microsoft.com/office/drawing/2014/main" id="{00000000-0008-0000-1500-000003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1162050</xdr:colOff>
          <xdr:row>8</xdr:row>
          <xdr:rowOff>180975</xdr:rowOff>
        </xdr:from>
        <xdr:to>
          <xdr:col>3</xdr:col>
          <xdr:colOff>0</xdr:colOff>
          <xdr:row>10</xdr:row>
          <xdr:rowOff>0</xdr:rowOff>
        </xdr:to>
        <xdr:sp macro="" textlink="">
          <xdr:nvSpPr>
            <xdr:cNvPr id="2052" name="Control 4" hidden="1">
              <a:extLst>
                <a:ext uri="{63B3BB69-23CF-44E3-9099-C40C66FF867C}">
                  <a14:compatExt spid="_x0000_s2052"/>
                </a:ext>
                <a:ext uri="{FF2B5EF4-FFF2-40B4-BE49-F238E27FC236}">
                  <a16:creationId xmlns:a16="http://schemas.microsoft.com/office/drawing/2014/main" id="{00000000-0008-0000-1500-000004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1162050</xdr:colOff>
          <xdr:row>8</xdr:row>
          <xdr:rowOff>180975</xdr:rowOff>
        </xdr:from>
        <xdr:to>
          <xdr:col>3</xdr:col>
          <xdr:colOff>0</xdr:colOff>
          <xdr:row>10</xdr:row>
          <xdr:rowOff>0</xdr:rowOff>
        </xdr:to>
        <xdr:sp macro="" textlink="">
          <xdr:nvSpPr>
            <xdr:cNvPr id="2053" name="Control 5" hidden="1">
              <a:extLst>
                <a:ext uri="{63B3BB69-23CF-44E3-9099-C40C66FF867C}">
                  <a14:compatExt spid="_x0000_s2053"/>
                </a:ext>
                <a:ext uri="{FF2B5EF4-FFF2-40B4-BE49-F238E27FC236}">
                  <a16:creationId xmlns:a16="http://schemas.microsoft.com/office/drawing/2014/main" id="{00000000-0008-0000-1500-000005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oneCellAnchor>
    <xdr:from>
      <xdr:col>7</xdr:col>
      <xdr:colOff>314325</xdr:colOff>
      <xdr:row>5</xdr:row>
      <xdr:rowOff>0</xdr:rowOff>
    </xdr:from>
    <xdr:ext cx="184731" cy="264560"/>
    <xdr:sp macro="" textlink="">
      <xdr:nvSpPr>
        <xdr:cNvPr id="2" name="テキスト ボックス 1">
          <a:extLst>
            <a:ext uri="{FF2B5EF4-FFF2-40B4-BE49-F238E27FC236}">
              <a16:creationId xmlns:a16="http://schemas.microsoft.com/office/drawing/2014/main" id="{00000000-0008-0000-1800-000002000000}"/>
            </a:ext>
          </a:extLst>
        </xdr:cNvPr>
        <xdr:cNvSpPr txBox="1"/>
      </xdr:nvSpPr>
      <xdr:spPr>
        <a:xfrm>
          <a:off x="7945211" y="99604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3" name="テキスト ボックス 2">
          <a:extLst>
            <a:ext uri="{FF2B5EF4-FFF2-40B4-BE49-F238E27FC236}">
              <a16:creationId xmlns:a16="http://schemas.microsoft.com/office/drawing/2014/main" id="{00000000-0008-0000-1800-000003000000}"/>
            </a:ext>
          </a:extLst>
        </xdr:cNvPr>
        <xdr:cNvSpPr txBox="1"/>
      </xdr:nvSpPr>
      <xdr:spPr>
        <a:xfrm>
          <a:off x="4378325" y="178593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4" name="テキスト ボックス 3">
          <a:extLst>
            <a:ext uri="{FF2B5EF4-FFF2-40B4-BE49-F238E27FC236}">
              <a16:creationId xmlns:a16="http://schemas.microsoft.com/office/drawing/2014/main" id="{00000000-0008-0000-1800-000004000000}"/>
            </a:ext>
          </a:extLst>
        </xdr:cNvPr>
        <xdr:cNvSpPr txBox="1"/>
      </xdr:nvSpPr>
      <xdr:spPr>
        <a:xfrm>
          <a:off x="4378325" y="178593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xdr:row>
      <xdr:rowOff>0</xdr:rowOff>
    </xdr:from>
    <xdr:ext cx="184731" cy="264560"/>
    <xdr:sp macro="" textlink="">
      <xdr:nvSpPr>
        <xdr:cNvPr id="5" name="テキスト ボックス 4">
          <a:extLst>
            <a:ext uri="{FF2B5EF4-FFF2-40B4-BE49-F238E27FC236}">
              <a16:creationId xmlns:a16="http://schemas.microsoft.com/office/drawing/2014/main" id="{00000000-0008-0000-1800-000005000000}"/>
            </a:ext>
          </a:extLst>
        </xdr:cNvPr>
        <xdr:cNvSpPr txBox="1"/>
      </xdr:nvSpPr>
      <xdr:spPr>
        <a:xfrm>
          <a:off x="6807200" y="178593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15</xdr:row>
      <xdr:rowOff>0</xdr:rowOff>
    </xdr:from>
    <xdr:ext cx="184731" cy="264560"/>
    <xdr:sp macro="" textlink="">
      <xdr:nvSpPr>
        <xdr:cNvPr id="6" name="テキスト ボックス 5">
          <a:extLst>
            <a:ext uri="{FF2B5EF4-FFF2-40B4-BE49-F238E27FC236}">
              <a16:creationId xmlns:a16="http://schemas.microsoft.com/office/drawing/2014/main" id="{00000000-0008-0000-1800-000006000000}"/>
            </a:ext>
          </a:extLst>
        </xdr:cNvPr>
        <xdr:cNvSpPr txBox="1"/>
      </xdr:nvSpPr>
      <xdr:spPr>
        <a:xfrm>
          <a:off x="6807200" y="4040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15</xdr:row>
      <xdr:rowOff>0</xdr:rowOff>
    </xdr:from>
    <xdr:ext cx="184731" cy="264560"/>
    <xdr:sp macro="" textlink="">
      <xdr:nvSpPr>
        <xdr:cNvPr id="7" name="テキスト ボックス 6">
          <a:extLst>
            <a:ext uri="{FF2B5EF4-FFF2-40B4-BE49-F238E27FC236}">
              <a16:creationId xmlns:a16="http://schemas.microsoft.com/office/drawing/2014/main" id="{00000000-0008-0000-1800-000007000000}"/>
            </a:ext>
          </a:extLst>
        </xdr:cNvPr>
        <xdr:cNvSpPr txBox="1"/>
      </xdr:nvSpPr>
      <xdr:spPr>
        <a:xfrm>
          <a:off x="6807200" y="4040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8" name="テキスト ボックス 7">
          <a:extLst>
            <a:ext uri="{FF2B5EF4-FFF2-40B4-BE49-F238E27FC236}">
              <a16:creationId xmlns:a16="http://schemas.microsoft.com/office/drawing/2014/main" id="{00000000-0008-0000-1800-000008000000}"/>
            </a:ext>
          </a:extLst>
        </xdr:cNvPr>
        <xdr:cNvSpPr txBox="1"/>
      </xdr:nvSpPr>
      <xdr:spPr>
        <a:xfrm>
          <a:off x="6807200" y="178593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15</xdr:row>
      <xdr:rowOff>0</xdr:rowOff>
    </xdr:from>
    <xdr:ext cx="184731" cy="264560"/>
    <xdr:sp macro="" textlink="">
      <xdr:nvSpPr>
        <xdr:cNvPr id="9" name="テキスト ボックス 8">
          <a:extLst>
            <a:ext uri="{FF2B5EF4-FFF2-40B4-BE49-F238E27FC236}">
              <a16:creationId xmlns:a16="http://schemas.microsoft.com/office/drawing/2014/main" id="{00000000-0008-0000-1800-000009000000}"/>
            </a:ext>
          </a:extLst>
        </xdr:cNvPr>
        <xdr:cNvSpPr txBox="1"/>
      </xdr:nvSpPr>
      <xdr:spPr>
        <a:xfrm>
          <a:off x="4378325" y="178593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10" name="テキスト ボックス 9">
          <a:extLst>
            <a:ext uri="{FF2B5EF4-FFF2-40B4-BE49-F238E27FC236}">
              <a16:creationId xmlns:a16="http://schemas.microsoft.com/office/drawing/2014/main" id="{00000000-0008-0000-1800-00000A000000}"/>
            </a:ext>
          </a:extLst>
        </xdr:cNvPr>
        <xdr:cNvSpPr txBox="1"/>
      </xdr:nvSpPr>
      <xdr:spPr>
        <a:xfrm>
          <a:off x="73747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11" name="テキスト ボックス 10">
          <a:extLst>
            <a:ext uri="{FF2B5EF4-FFF2-40B4-BE49-F238E27FC236}">
              <a16:creationId xmlns:a16="http://schemas.microsoft.com/office/drawing/2014/main" id="{00000000-0008-0000-1800-00000B000000}"/>
            </a:ext>
          </a:extLst>
        </xdr:cNvPr>
        <xdr:cNvSpPr txBox="1"/>
      </xdr:nvSpPr>
      <xdr:spPr>
        <a:xfrm>
          <a:off x="73747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12" name="テキスト ボックス 11">
          <a:extLst>
            <a:ext uri="{FF2B5EF4-FFF2-40B4-BE49-F238E27FC236}">
              <a16:creationId xmlns:a16="http://schemas.microsoft.com/office/drawing/2014/main" id="{00000000-0008-0000-1800-00000C000000}"/>
            </a:ext>
          </a:extLst>
        </xdr:cNvPr>
        <xdr:cNvSpPr txBox="1"/>
      </xdr:nvSpPr>
      <xdr:spPr>
        <a:xfrm>
          <a:off x="4731544"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13" name="テキスト ボックス 12">
          <a:extLst>
            <a:ext uri="{FF2B5EF4-FFF2-40B4-BE49-F238E27FC236}">
              <a16:creationId xmlns:a16="http://schemas.microsoft.com/office/drawing/2014/main" id="{00000000-0008-0000-1800-00000D000000}"/>
            </a:ext>
          </a:extLst>
        </xdr:cNvPr>
        <xdr:cNvSpPr txBox="1"/>
      </xdr:nvSpPr>
      <xdr:spPr>
        <a:xfrm>
          <a:off x="4731544"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14" name="テキスト ボックス 13">
          <a:extLst>
            <a:ext uri="{FF2B5EF4-FFF2-40B4-BE49-F238E27FC236}">
              <a16:creationId xmlns:a16="http://schemas.microsoft.com/office/drawing/2014/main" id="{00000000-0008-0000-1800-00000E000000}"/>
            </a:ext>
          </a:extLst>
        </xdr:cNvPr>
        <xdr:cNvSpPr txBox="1"/>
      </xdr:nvSpPr>
      <xdr:spPr>
        <a:xfrm>
          <a:off x="73747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15" name="テキスト ボックス 14">
          <a:extLst>
            <a:ext uri="{FF2B5EF4-FFF2-40B4-BE49-F238E27FC236}">
              <a16:creationId xmlns:a16="http://schemas.microsoft.com/office/drawing/2014/main" id="{00000000-0008-0000-1800-00000F000000}"/>
            </a:ext>
          </a:extLst>
        </xdr:cNvPr>
        <xdr:cNvSpPr txBox="1"/>
      </xdr:nvSpPr>
      <xdr:spPr>
        <a:xfrm>
          <a:off x="4731544"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16" name="テキスト ボックス 15">
          <a:extLst>
            <a:ext uri="{FF2B5EF4-FFF2-40B4-BE49-F238E27FC236}">
              <a16:creationId xmlns:a16="http://schemas.microsoft.com/office/drawing/2014/main" id="{00000000-0008-0000-1800-000010000000}"/>
            </a:ext>
          </a:extLst>
        </xdr:cNvPr>
        <xdr:cNvSpPr txBox="1"/>
      </xdr:nvSpPr>
      <xdr:spPr>
        <a:xfrm>
          <a:off x="73747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17" name="テキスト ボックス 16">
          <a:extLst>
            <a:ext uri="{FF2B5EF4-FFF2-40B4-BE49-F238E27FC236}">
              <a16:creationId xmlns:a16="http://schemas.microsoft.com/office/drawing/2014/main" id="{00000000-0008-0000-1800-000011000000}"/>
            </a:ext>
          </a:extLst>
        </xdr:cNvPr>
        <xdr:cNvSpPr txBox="1"/>
      </xdr:nvSpPr>
      <xdr:spPr>
        <a:xfrm>
          <a:off x="73747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18" name="テキスト ボックス 17">
          <a:extLst>
            <a:ext uri="{FF2B5EF4-FFF2-40B4-BE49-F238E27FC236}">
              <a16:creationId xmlns:a16="http://schemas.microsoft.com/office/drawing/2014/main" id="{00000000-0008-0000-1800-000012000000}"/>
            </a:ext>
          </a:extLst>
        </xdr:cNvPr>
        <xdr:cNvSpPr txBox="1"/>
      </xdr:nvSpPr>
      <xdr:spPr>
        <a:xfrm>
          <a:off x="4731544"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19" name="テキスト ボックス 18">
          <a:extLst>
            <a:ext uri="{FF2B5EF4-FFF2-40B4-BE49-F238E27FC236}">
              <a16:creationId xmlns:a16="http://schemas.microsoft.com/office/drawing/2014/main" id="{00000000-0008-0000-1800-000013000000}"/>
            </a:ext>
          </a:extLst>
        </xdr:cNvPr>
        <xdr:cNvSpPr txBox="1"/>
      </xdr:nvSpPr>
      <xdr:spPr>
        <a:xfrm>
          <a:off x="4731544"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21" name="テキスト ボックス 20">
          <a:extLst>
            <a:ext uri="{FF2B5EF4-FFF2-40B4-BE49-F238E27FC236}">
              <a16:creationId xmlns:a16="http://schemas.microsoft.com/office/drawing/2014/main" id="{00000000-0008-0000-1800-000015000000}"/>
            </a:ext>
          </a:extLst>
        </xdr:cNvPr>
        <xdr:cNvSpPr txBox="1"/>
      </xdr:nvSpPr>
      <xdr:spPr>
        <a:xfrm>
          <a:off x="4731544"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xdr:row>
      <xdr:rowOff>0</xdr:rowOff>
    </xdr:from>
    <xdr:ext cx="184731" cy="264560"/>
    <xdr:sp macro="" textlink="">
      <xdr:nvSpPr>
        <xdr:cNvPr id="22" name="テキスト ボックス 21">
          <a:extLst>
            <a:ext uri="{FF2B5EF4-FFF2-40B4-BE49-F238E27FC236}">
              <a16:creationId xmlns:a16="http://schemas.microsoft.com/office/drawing/2014/main" id="{00000000-0008-0000-1800-000016000000}"/>
            </a:ext>
          </a:extLst>
        </xdr:cNvPr>
        <xdr:cNvSpPr txBox="1"/>
      </xdr:nvSpPr>
      <xdr:spPr>
        <a:xfrm>
          <a:off x="7374731"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23" name="テキスト ボックス 22">
          <a:extLst>
            <a:ext uri="{FF2B5EF4-FFF2-40B4-BE49-F238E27FC236}">
              <a16:creationId xmlns:a16="http://schemas.microsoft.com/office/drawing/2014/main" id="{00000000-0008-0000-1800-000017000000}"/>
            </a:ext>
          </a:extLst>
        </xdr:cNvPr>
        <xdr:cNvSpPr txBox="1"/>
      </xdr:nvSpPr>
      <xdr:spPr>
        <a:xfrm>
          <a:off x="73747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24" name="テキスト ボックス 23">
          <a:extLst>
            <a:ext uri="{FF2B5EF4-FFF2-40B4-BE49-F238E27FC236}">
              <a16:creationId xmlns:a16="http://schemas.microsoft.com/office/drawing/2014/main" id="{00000000-0008-0000-1800-000018000000}"/>
            </a:ext>
          </a:extLst>
        </xdr:cNvPr>
        <xdr:cNvSpPr txBox="1"/>
      </xdr:nvSpPr>
      <xdr:spPr>
        <a:xfrm>
          <a:off x="73747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25" name="テキスト ボックス 24">
          <a:extLst>
            <a:ext uri="{FF2B5EF4-FFF2-40B4-BE49-F238E27FC236}">
              <a16:creationId xmlns:a16="http://schemas.microsoft.com/office/drawing/2014/main" id="{00000000-0008-0000-1800-000019000000}"/>
            </a:ext>
          </a:extLst>
        </xdr:cNvPr>
        <xdr:cNvSpPr txBox="1"/>
      </xdr:nvSpPr>
      <xdr:spPr>
        <a:xfrm>
          <a:off x="73747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26" name="テキスト ボックス 25">
          <a:extLst>
            <a:ext uri="{FF2B5EF4-FFF2-40B4-BE49-F238E27FC236}">
              <a16:creationId xmlns:a16="http://schemas.microsoft.com/office/drawing/2014/main" id="{00000000-0008-0000-1800-00001A000000}"/>
            </a:ext>
          </a:extLst>
        </xdr:cNvPr>
        <xdr:cNvSpPr txBox="1"/>
      </xdr:nvSpPr>
      <xdr:spPr>
        <a:xfrm>
          <a:off x="73747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27" name="テキスト ボックス 26">
          <a:extLst>
            <a:ext uri="{FF2B5EF4-FFF2-40B4-BE49-F238E27FC236}">
              <a16:creationId xmlns:a16="http://schemas.microsoft.com/office/drawing/2014/main" id="{00000000-0008-0000-1800-00001B000000}"/>
            </a:ext>
          </a:extLst>
        </xdr:cNvPr>
        <xdr:cNvSpPr txBox="1"/>
      </xdr:nvSpPr>
      <xdr:spPr>
        <a:xfrm>
          <a:off x="73747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28" name="テキスト ボックス 27">
          <a:extLst>
            <a:ext uri="{FF2B5EF4-FFF2-40B4-BE49-F238E27FC236}">
              <a16:creationId xmlns:a16="http://schemas.microsoft.com/office/drawing/2014/main" id="{00000000-0008-0000-1800-00001C000000}"/>
            </a:ext>
          </a:extLst>
        </xdr:cNvPr>
        <xdr:cNvSpPr txBox="1"/>
      </xdr:nvSpPr>
      <xdr:spPr>
        <a:xfrm>
          <a:off x="73747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29" name="テキスト ボックス 28">
          <a:extLst>
            <a:ext uri="{FF2B5EF4-FFF2-40B4-BE49-F238E27FC236}">
              <a16:creationId xmlns:a16="http://schemas.microsoft.com/office/drawing/2014/main" id="{00000000-0008-0000-1800-00001D000000}"/>
            </a:ext>
          </a:extLst>
        </xdr:cNvPr>
        <xdr:cNvSpPr txBox="1"/>
      </xdr:nvSpPr>
      <xdr:spPr>
        <a:xfrm>
          <a:off x="7374731" y="842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30" name="テキスト ボックス 29">
          <a:extLst>
            <a:ext uri="{FF2B5EF4-FFF2-40B4-BE49-F238E27FC236}">
              <a16:creationId xmlns:a16="http://schemas.microsoft.com/office/drawing/2014/main" id="{00000000-0008-0000-1800-00001E000000}"/>
            </a:ext>
          </a:extLst>
        </xdr:cNvPr>
        <xdr:cNvSpPr txBox="1"/>
      </xdr:nvSpPr>
      <xdr:spPr>
        <a:xfrm>
          <a:off x="7374731" y="842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31" name="テキスト ボックス 30">
          <a:extLst>
            <a:ext uri="{FF2B5EF4-FFF2-40B4-BE49-F238E27FC236}">
              <a16:creationId xmlns:a16="http://schemas.microsoft.com/office/drawing/2014/main" id="{00000000-0008-0000-1800-00001F000000}"/>
            </a:ext>
          </a:extLst>
        </xdr:cNvPr>
        <xdr:cNvSpPr txBox="1"/>
      </xdr:nvSpPr>
      <xdr:spPr>
        <a:xfrm>
          <a:off x="7374731" y="842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32" name="テキスト ボックス 31">
          <a:extLst>
            <a:ext uri="{FF2B5EF4-FFF2-40B4-BE49-F238E27FC236}">
              <a16:creationId xmlns:a16="http://schemas.microsoft.com/office/drawing/2014/main" id="{00000000-0008-0000-1800-000020000000}"/>
            </a:ext>
          </a:extLst>
        </xdr:cNvPr>
        <xdr:cNvSpPr txBox="1"/>
      </xdr:nvSpPr>
      <xdr:spPr>
        <a:xfrm>
          <a:off x="8696325"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5</xdr:row>
      <xdr:rowOff>0</xdr:rowOff>
    </xdr:from>
    <xdr:ext cx="184731" cy="264560"/>
    <xdr:sp macro="" textlink="">
      <xdr:nvSpPr>
        <xdr:cNvPr id="33" name="テキスト ボックス 32">
          <a:extLst>
            <a:ext uri="{FF2B5EF4-FFF2-40B4-BE49-F238E27FC236}">
              <a16:creationId xmlns:a16="http://schemas.microsoft.com/office/drawing/2014/main" id="{00000000-0008-0000-1800-000021000000}"/>
            </a:ext>
          </a:extLst>
        </xdr:cNvPr>
        <xdr:cNvSpPr txBox="1"/>
      </xdr:nvSpPr>
      <xdr:spPr>
        <a:xfrm>
          <a:off x="7386638"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5</xdr:row>
      <xdr:rowOff>0</xdr:rowOff>
    </xdr:from>
    <xdr:ext cx="184731" cy="264560"/>
    <xdr:sp macro="" textlink="">
      <xdr:nvSpPr>
        <xdr:cNvPr id="34" name="テキスト ボックス 33">
          <a:extLst>
            <a:ext uri="{FF2B5EF4-FFF2-40B4-BE49-F238E27FC236}">
              <a16:creationId xmlns:a16="http://schemas.microsoft.com/office/drawing/2014/main" id="{00000000-0008-0000-1800-000022000000}"/>
            </a:ext>
          </a:extLst>
        </xdr:cNvPr>
        <xdr:cNvSpPr txBox="1"/>
      </xdr:nvSpPr>
      <xdr:spPr>
        <a:xfrm>
          <a:off x="4743450"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xdr:row>
      <xdr:rowOff>0</xdr:rowOff>
    </xdr:from>
    <xdr:ext cx="184731" cy="264560"/>
    <xdr:sp macro="" textlink="">
      <xdr:nvSpPr>
        <xdr:cNvPr id="35" name="テキスト ボックス 34">
          <a:extLst>
            <a:ext uri="{FF2B5EF4-FFF2-40B4-BE49-F238E27FC236}">
              <a16:creationId xmlns:a16="http://schemas.microsoft.com/office/drawing/2014/main" id="{00000000-0008-0000-1800-000023000000}"/>
            </a:ext>
          </a:extLst>
        </xdr:cNvPr>
        <xdr:cNvSpPr txBox="1"/>
      </xdr:nvSpPr>
      <xdr:spPr>
        <a:xfrm>
          <a:off x="8708231"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36" name="テキスト ボックス 35">
          <a:extLst>
            <a:ext uri="{FF2B5EF4-FFF2-40B4-BE49-F238E27FC236}">
              <a16:creationId xmlns:a16="http://schemas.microsoft.com/office/drawing/2014/main" id="{00000000-0008-0000-1800-000024000000}"/>
            </a:ext>
          </a:extLst>
        </xdr:cNvPr>
        <xdr:cNvSpPr txBox="1"/>
      </xdr:nvSpPr>
      <xdr:spPr>
        <a:xfrm>
          <a:off x="7386638"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15</xdr:row>
      <xdr:rowOff>0</xdr:rowOff>
    </xdr:from>
    <xdr:ext cx="184731" cy="264560"/>
    <xdr:sp macro="" textlink="">
      <xdr:nvSpPr>
        <xdr:cNvPr id="37" name="テキスト ボックス 36">
          <a:extLst>
            <a:ext uri="{FF2B5EF4-FFF2-40B4-BE49-F238E27FC236}">
              <a16:creationId xmlns:a16="http://schemas.microsoft.com/office/drawing/2014/main" id="{00000000-0008-0000-1800-000025000000}"/>
            </a:ext>
          </a:extLst>
        </xdr:cNvPr>
        <xdr:cNvSpPr txBox="1"/>
      </xdr:nvSpPr>
      <xdr:spPr>
        <a:xfrm>
          <a:off x="4743450"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15</xdr:row>
      <xdr:rowOff>0</xdr:rowOff>
    </xdr:from>
    <xdr:ext cx="184731" cy="264560"/>
    <xdr:sp macro="" textlink="">
      <xdr:nvSpPr>
        <xdr:cNvPr id="38" name="テキスト ボックス 37">
          <a:extLst>
            <a:ext uri="{FF2B5EF4-FFF2-40B4-BE49-F238E27FC236}">
              <a16:creationId xmlns:a16="http://schemas.microsoft.com/office/drawing/2014/main" id="{00000000-0008-0000-1800-000026000000}"/>
            </a:ext>
          </a:extLst>
        </xdr:cNvPr>
        <xdr:cNvSpPr txBox="1"/>
      </xdr:nvSpPr>
      <xdr:spPr>
        <a:xfrm>
          <a:off x="8708231"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15</xdr:row>
      <xdr:rowOff>0</xdr:rowOff>
    </xdr:from>
    <xdr:ext cx="184731" cy="264560"/>
    <xdr:sp macro="" textlink="">
      <xdr:nvSpPr>
        <xdr:cNvPr id="39" name="テキスト ボックス 38">
          <a:extLst>
            <a:ext uri="{FF2B5EF4-FFF2-40B4-BE49-F238E27FC236}">
              <a16:creationId xmlns:a16="http://schemas.microsoft.com/office/drawing/2014/main" id="{00000000-0008-0000-1800-000027000000}"/>
            </a:ext>
          </a:extLst>
        </xdr:cNvPr>
        <xdr:cNvSpPr txBox="1"/>
      </xdr:nvSpPr>
      <xdr:spPr>
        <a:xfrm>
          <a:off x="6065044"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15</xdr:row>
      <xdr:rowOff>0</xdr:rowOff>
    </xdr:from>
    <xdr:ext cx="184731" cy="264560"/>
    <xdr:sp macro="" textlink="">
      <xdr:nvSpPr>
        <xdr:cNvPr id="40" name="テキスト ボックス 39">
          <a:extLst>
            <a:ext uri="{FF2B5EF4-FFF2-40B4-BE49-F238E27FC236}">
              <a16:creationId xmlns:a16="http://schemas.microsoft.com/office/drawing/2014/main" id="{00000000-0008-0000-1800-000028000000}"/>
            </a:ext>
          </a:extLst>
        </xdr:cNvPr>
        <xdr:cNvSpPr txBox="1"/>
      </xdr:nvSpPr>
      <xdr:spPr>
        <a:xfrm>
          <a:off x="3421856"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15</xdr:row>
      <xdr:rowOff>0</xdr:rowOff>
    </xdr:from>
    <xdr:ext cx="184731" cy="264560"/>
    <xdr:sp macro="" textlink="">
      <xdr:nvSpPr>
        <xdr:cNvPr id="41" name="テキスト ボックス 40">
          <a:extLst>
            <a:ext uri="{FF2B5EF4-FFF2-40B4-BE49-F238E27FC236}">
              <a16:creationId xmlns:a16="http://schemas.microsoft.com/office/drawing/2014/main" id="{00000000-0008-0000-1800-000029000000}"/>
            </a:ext>
          </a:extLst>
        </xdr:cNvPr>
        <xdr:cNvSpPr txBox="1"/>
      </xdr:nvSpPr>
      <xdr:spPr>
        <a:xfrm>
          <a:off x="7386638" y="1797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42" name="テキスト ボックス 41">
          <a:extLst>
            <a:ext uri="{FF2B5EF4-FFF2-40B4-BE49-F238E27FC236}">
              <a16:creationId xmlns:a16="http://schemas.microsoft.com/office/drawing/2014/main" id="{00000000-0008-0000-1800-00002A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43" name="テキスト ボックス 42">
          <a:extLst>
            <a:ext uri="{FF2B5EF4-FFF2-40B4-BE49-F238E27FC236}">
              <a16:creationId xmlns:a16="http://schemas.microsoft.com/office/drawing/2014/main" id="{00000000-0008-0000-1800-00002B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44" name="テキスト ボックス 43">
          <a:extLst>
            <a:ext uri="{FF2B5EF4-FFF2-40B4-BE49-F238E27FC236}">
              <a16:creationId xmlns:a16="http://schemas.microsoft.com/office/drawing/2014/main" id="{00000000-0008-0000-1800-00002C000000}"/>
            </a:ext>
          </a:extLst>
        </xdr:cNvPr>
        <xdr:cNvSpPr txBox="1"/>
      </xdr:nvSpPr>
      <xdr:spPr>
        <a:xfrm>
          <a:off x="4743450"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45" name="テキスト ボックス 44">
          <a:extLst>
            <a:ext uri="{FF2B5EF4-FFF2-40B4-BE49-F238E27FC236}">
              <a16:creationId xmlns:a16="http://schemas.microsoft.com/office/drawing/2014/main" id="{00000000-0008-0000-1800-00002D000000}"/>
            </a:ext>
          </a:extLst>
        </xdr:cNvPr>
        <xdr:cNvSpPr txBox="1"/>
      </xdr:nvSpPr>
      <xdr:spPr>
        <a:xfrm>
          <a:off x="4743450"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46" name="テキスト ボックス 45">
          <a:extLst>
            <a:ext uri="{FF2B5EF4-FFF2-40B4-BE49-F238E27FC236}">
              <a16:creationId xmlns:a16="http://schemas.microsoft.com/office/drawing/2014/main" id="{00000000-0008-0000-1800-00002E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47" name="テキスト ボックス 46">
          <a:extLst>
            <a:ext uri="{FF2B5EF4-FFF2-40B4-BE49-F238E27FC236}">
              <a16:creationId xmlns:a16="http://schemas.microsoft.com/office/drawing/2014/main" id="{00000000-0008-0000-1800-00002F000000}"/>
            </a:ext>
          </a:extLst>
        </xdr:cNvPr>
        <xdr:cNvSpPr txBox="1"/>
      </xdr:nvSpPr>
      <xdr:spPr>
        <a:xfrm>
          <a:off x="4743450"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48" name="テキスト ボックス 47">
          <a:extLst>
            <a:ext uri="{FF2B5EF4-FFF2-40B4-BE49-F238E27FC236}">
              <a16:creationId xmlns:a16="http://schemas.microsoft.com/office/drawing/2014/main" id="{00000000-0008-0000-1800-000030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49" name="テキスト ボックス 48">
          <a:extLst>
            <a:ext uri="{FF2B5EF4-FFF2-40B4-BE49-F238E27FC236}">
              <a16:creationId xmlns:a16="http://schemas.microsoft.com/office/drawing/2014/main" id="{00000000-0008-0000-1800-000031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50" name="テキスト ボックス 49">
          <a:extLst>
            <a:ext uri="{FF2B5EF4-FFF2-40B4-BE49-F238E27FC236}">
              <a16:creationId xmlns:a16="http://schemas.microsoft.com/office/drawing/2014/main" id="{00000000-0008-0000-1800-000032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51" name="テキスト ボックス 50">
          <a:extLst>
            <a:ext uri="{FF2B5EF4-FFF2-40B4-BE49-F238E27FC236}">
              <a16:creationId xmlns:a16="http://schemas.microsoft.com/office/drawing/2014/main" id="{00000000-0008-0000-1800-000033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52" name="テキスト ボックス 51">
          <a:extLst>
            <a:ext uri="{FF2B5EF4-FFF2-40B4-BE49-F238E27FC236}">
              <a16:creationId xmlns:a16="http://schemas.microsoft.com/office/drawing/2014/main" id="{00000000-0008-0000-1800-000034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25</xdr:row>
      <xdr:rowOff>0</xdr:rowOff>
    </xdr:from>
    <xdr:ext cx="184731" cy="264560"/>
    <xdr:sp macro="" textlink="">
      <xdr:nvSpPr>
        <xdr:cNvPr id="53" name="テキスト ボックス 52">
          <a:extLst>
            <a:ext uri="{FF2B5EF4-FFF2-40B4-BE49-F238E27FC236}">
              <a16:creationId xmlns:a16="http://schemas.microsoft.com/office/drawing/2014/main" id="{00000000-0008-0000-1800-000035000000}"/>
            </a:ext>
          </a:extLst>
        </xdr:cNvPr>
        <xdr:cNvSpPr txBox="1"/>
      </xdr:nvSpPr>
      <xdr:spPr>
        <a:xfrm>
          <a:off x="4743450"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25</xdr:row>
      <xdr:rowOff>0</xdr:rowOff>
    </xdr:from>
    <xdr:ext cx="184731" cy="264560"/>
    <xdr:sp macro="" textlink="">
      <xdr:nvSpPr>
        <xdr:cNvPr id="54" name="テキスト ボックス 53">
          <a:extLst>
            <a:ext uri="{FF2B5EF4-FFF2-40B4-BE49-F238E27FC236}">
              <a16:creationId xmlns:a16="http://schemas.microsoft.com/office/drawing/2014/main" id="{00000000-0008-0000-1800-000036000000}"/>
            </a:ext>
          </a:extLst>
        </xdr:cNvPr>
        <xdr:cNvSpPr txBox="1"/>
      </xdr:nvSpPr>
      <xdr:spPr>
        <a:xfrm>
          <a:off x="8708231"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25</xdr:row>
      <xdr:rowOff>0</xdr:rowOff>
    </xdr:from>
    <xdr:ext cx="184731" cy="264560"/>
    <xdr:sp macro="" textlink="">
      <xdr:nvSpPr>
        <xdr:cNvPr id="55" name="テキスト ボックス 54">
          <a:extLst>
            <a:ext uri="{FF2B5EF4-FFF2-40B4-BE49-F238E27FC236}">
              <a16:creationId xmlns:a16="http://schemas.microsoft.com/office/drawing/2014/main" id="{00000000-0008-0000-1800-000037000000}"/>
            </a:ext>
          </a:extLst>
        </xdr:cNvPr>
        <xdr:cNvSpPr txBox="1"/>
      </xdr:nvSpPr>
      <xdr:spPr>
        <a:xfrm>
          <a:off x="6065044"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25</xdr:row>
      <xdr:rowOff>0</xdr:rowOff>
    </xdr:from>
    <xdr:ext cx="184731" cy="264560"/>
    <xdr:sp macro="" textlink="">
      <xdr:nvSpPr>
        <xdr:cNvPr id="56" name="テキスト ボックス 55">
          <a:extLst>
            <a:ext uri="{FF2B5EF4-FFF2-40B4-BE49-F238E27FC236}">
              <a16:creationId xmlns:a16="http://schemas.microsoft.com/office/drawing/2014/main" id="{00000000-0008-0000-1800-000038000000}"/>
            </a:ext>
          </a:extLst>
        </xdr:cNvPr>
        <xdr:cNvSpPr txBox="1"/>
      </xdr:nvSpPr>
      <xdr:spPr>
        <a:xfrm>
          <a:off x="3421856"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25</xdr:row>
      <xdr:rowOff>0</xdr:rowOff>
    </xdr:from>
    <xdr:ext cx="184731" cy="264560"/>
    <xdr:sp macro="" textlink="">
      <xdr:nvSpPr>
        <xdr:cNvPr id="57" name="テキスト ボックス 56">
          <a:extLst>
            <a:ext uri="{FF2B5EF4-FFF2-40B4-BE49-F238E27FC236}">
              <a16:creationId xmlns:a16="http://schemas.microsoft.com/office/drawing/2014/main" id="{00000000-0008-0000-1800-000039000000}"/>
            </a:ext>
          </a:extLst>
        </xdr:cNvPr>
        <xdr:cNvSpPr txBox="1"/>
      </xdr:nvSpPr>
      <xdr:spPr>
        <a:xfrm>
          <a:off x="7386638" y="40838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58" name="テキスト ボックス 57">
          <a:extLst>
            <a:ext uri="{FF2B5EF4-FFF2-40B4-BE49-F238E27FC236}">
              <a16:creationId xmlns:a16="http://schemas.microsoft.com/office/drawing/2014/main" id="{00000000-0008-0000-1800-00003A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59" name="テキスト ボックス 58">
          <a:extLst>
            <a:ext uri="{FF2B5EF4-FFF2-40B4-BE49-F238E27FC236}">
              <a16:creationId xmlns:a16="http://schemas.microsoft.com/office/drawing/2014/main" id="{00000000-0008-0000-1800-00003B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60" name="テキスト ボックス 59">
          <a:extLst>
            <a:ext uri="{FF2B5EF4-FFF2-40B4-BE49-F238E27FC236}">
              <a16:creationId xmlns:a16="http://schemas.microsoft.com/office/drawing/2014/main" id="{00000000-0008-0000-1800-00003C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61" name="テキスト ボックス 60">
          <a:extLst>
            <a:ext uri="{FF2B5EF4-FFF2-40B4-BE49-F238E27FC236}">
              <a16:creationId xmlns:a16="http://schemas.microsoft.com/office/drawing/2014/main" id="{00000000-0008-0000-1800-00003D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62" name="テキスト ボックス 61">
          <a:extLst>
            <a:ext uri="{FF2B5EF4-FFF2-40B4-BE49-F238E27FC236}">
              <a16:creationId xmlns:a16="http://schemas.microsoft.com/office/drawing/2014/main" id="{00000000-0008-0000-1800-00003E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63" name="テキスト ボックス 62">
          <a:extLst>
            <a:ext uri="{FF2B5EF4-FFF2-40B4-BE49-F238E27FC236}">
              <a16:creationId xmlns:a16="http://schemas.microsoft.com/office/drawing/2014/main" id="{00000000-0008-0000-1800-00003F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64" name="テキスト ボックス 63">
          <a:extLst>
            <a:ext uri="{FF2B5EF4-FFF2-40B4-BE49-F238E27FC236}">
              <a16:creationId xmlns:a16="http://schemas.microsoft.com/office/drawing/2014/main" id="{00000000-0008-0000-1800-000040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65" name="テキスト ボックス 64">
          <a:extLst>
            <a:ext uri="{FF2B5EF4-FFF2-40B4-BE49-F238E27FC236}">
              <a16:creationId xmlns:a16="http://schemas.microsoft.com/office/drawing/2014/main" id="{00000000-0008-0000-1800-000041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66" name="テキスト ボックス 65">
          <a:extLst>
            <a:ext uri="{FF2B5EF4-FFF2-40B4-BE49-F238E27FC236}">
              <a16:creationId xmlns:a16="http://schemas.microsoft.com/office/drawing/2014/main" id="{00000000-0008-0000-1800-000042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67" name="テキスト ボックス 66">
          <a:extLst>
            <a:ext uri="{FF2B5EF4-FFF2-40B4-BE49-F238E27FC236}">
              <a16:creationId xmlns:a16="http://schemas.microsoft.com/office/drawing/2014/main" id="{00000000-0008-0000-1800-000043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68" name="テキスト ボックス 67">
          <a:extLst>
            <a:ext uri="{FF2B5EF4-FFF2-40B4-BE49-F238E27FC236}">
              <a16:creationId xmlns:a16="http://schemas.microsoft.com/office/drawing/2014/main" id="{00000000-0008-0000-1800-000044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69" name="テキスト ボックス 68">
          <a:extLst>
            <a:ext uri="{FF2B5EF4-FFF2-40B4-BE49-F238E27FC236}">
              <a16:creationId xmlns:a16="http://schemas.microsoft.com/office/drawing/2014/main" id="{00000000-0008-0000-1800-000045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70" name="テキスト ボックス 69">
          <a:extLst>
            <a:ext uri="{FF2B5EF4-FFF2-40B4-BE49-F238E27FC236}">
              <a16:creationId xmlns:a16="http://schemas.microsoft.com/office/drawing/2014/main" id="{00000000-0008-0000-1800-000046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71" name="テキスト ボックス 70">
          <a:extLst>
            <a:ext uri="{FF2B5EF4-FFF2-40B4-BE49-F238E27FC236}">
              <a16:creationId xmlns:a16="http://schemas.microsoft.com/office/drawing/2014/main" id="{00000000-0008-0000-1800-000047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72" name="テキスト ボックス 71">
          <a:extLst>
            <a:ext uri="{FF2B5EF4-FFF2-40B4-BE49-F238E27FC236}">
              <a16:creationId xmlns:a16="http://schemas.microsoft.com/office/drawing/2014/main" id="{00000000-0008-0000-1800-000048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73" name="テキスト ボックス 72">
          <a:extLst>
            <a:ext uri="{FF2B5EF4-FFF2-40B4-BE49-F238E27FC236}">
              <a16:creationId xmlns:a16="http://schemas.microsoft.com/office/drawing/2014/main" id="{00000000-0008-0000-1800-000049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74" name="テキスト ボックス 73">
          <a:extLst>
            <a:ext uri="{FF2B5EF4-FFF2-40B4-BE49-F238E27FC236}">
              <a16:creationId xmlns:a16="http://schemas.microsoft.com/office/drawing/2014/main" id="{00000000-0008-0000-1800-00004A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75" name="テキスト ボックス 74">
          <a:extLst>
            <a:ext uri="{FF2B5EF4-FFF2-40B4-BE49-F238E27FC236}">
              <a16:creationId xmlns:a16="http://schemas.microsoft.com/office/drawing/2014/main" id="{00000000-0008-0000-1800-00004B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76" name="テキスト ボックス 75">
          <a:extLst>
            <a:ext uri="{FF2B5EF4-FFF2-40B4-BE49-F238E27FC236}">
              <a16:creationId xmlns:a16="http://schemas.microsoft.com/office/drawing/2014/main" id="{00000000-0008-0000-1800-00004C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77" name="テキスト ボックス 76">
          <a:extLst>
            <a:ext uri="{FF2B5EF4-FFF2-40B4-BE49-F238E27FC236}">
              <a16:creationId xmlns:a16="http://schemas.microsoft.com/office/drawing/2014/main" id="{00000000-0008-0000-1800-00004D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35</xdr:row>
      <xdr:rowOff>0</xdr:rowOff>
    </xdr:from>
    <xdr:ext cx="184731" cy="264560"/>
    <xdr:sp macro="" textlink="">
      <xdr:nvSpPr>
        <xdr:cNvPr id="78" name="テキスト ボックス 77">
          <a:extLst>
            <a:ext uri="{FF2B5EF4-FFF2-40B4-BE49-F238E27FC236}">
              <a16:creationId xmlns:a16="http://schemas.microsoft.com/office/drawing/2014/main" id="{00000000-0008-0000-1800-00004E000000}"/>
            </a:ext>
          </a:extLst>
        </xdr:cNvPr>
        <xdr:cNvSpPr txBox="1"/>
      </xdr:nvSpPr>
      <xdr:spPr>
        <a:xfrm>
          <a:off x="4743450"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35</xdr:row>
      <xdr:rowOff>0</xdr:rowOff>
    </xdr:from>
    <xdr:ext cx="184731" cy="264560"/>
    <xdr:sp macro="" textlink="">
      <xdr:nvSpPr>
        <xdr:cNvPr id="79" name="テキスト ボックス 78">
          <a:extLst>
            <a:ext uri="{FF2B5EF4-FFF2-40B4-BE49-F238E27FC236}">
              <a16:creationId xmlns:a16="http://schemas.microsoft.com/office/drawing/2014/main" id="{00000000-0008-0000-1800-00004F000000}"/>
            </a:ext>
          </a:extLst>
        </xdr:cNvPr>
        <xdr:cNvSpPr txBox="1"/>
      </xdr:nvSpPr>
      <xdr:spPr>
        <a:xfrm>
          <a:off x="8708231"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35</xdr:row>
      <xdr:rowOff>0</xdr:rowOff>
    </xdr:from>
    <xdr:ext cx="184731" cy="264560"/>
    <xdr:sp macro="" textlink="">
      <xdr:nvSpPr>
        <xdr:cNvPr id="80" name="テキスト ボックス 79">
          <a:extLst>
            <a:ext uri="{FF2B5EF4-FFF2-40B4-BE49-F238E27FC236}">
              <a16:creationId xmlns:a16="http://schemas.microsoft.com/office/drawing/2014/main" id="{00000000-0008-0000-1800-000050000000}"/>
            </a:ext>
          </a:extLst>
        </xdr:cNvPr>
        <xdr:cNvSpPr txBox="1"/>
      </xdr:nvSpPr>
      <xdr:spPr>
        <a:xfrm>
          <a:off x="6065044"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35</xdr:row>
      <xdr:rowOff>0</xdr:rowOff>
    </xdr:from>
    <xdr:ext cx="184731" cy="264560"/>
    <xdr:sp macro="" textlink="">
      <xdr:nvSpPr>
        <xdr:cNvPr id="81" name="テキスト ボックス 80">
          <a:extLst>
            <a:ext uri="{FF2B5EF4-FFF2-40B4-BE49-F238E27FC236}">
              <a16:creationId xmlns:a16="http://schemas.microsoft.com/office/drawing/2014/main" id="{00000000-0008-0000-1800-000051000000}"/>
            </a:ext>
          </a:extLst>
        </xdr:cNvPr>
        <xdr:cNvSpPr txBox="1"/>
      </xdr:nvSpPr>
      <xdr:spPr>
        <a:xfrm>
          <a:off x="3421856"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35</xdr:row>
      <xdr:rowOff>0</xdr:rowOff>
    </xdr:from>
    <xdr:ext cx="184731" cy="264560"/>
    <xdr:sp macro="" textlink="">
      <xdr:nvSpPr>
        <xdr:cNvPr id="82" name="テキスト ボックス 81">
          <a:extLst>
            <a:ext uri="{FF2B5EF4-FFF2-40B4-BE49-F238E27FC236}">
              <a16:creationId xmlns:a16="http://schemas.microsoft.com/office/drawing/2014/main" id="{00000000-0008-0000-1800-000052000000}"/>
            </a:ext>
          </a:extLst>
        </xdr:cNvPr>
        <xdr:cNvSpPr txBox="1"/>
      </xdr:nvSpPr>
      <xdr:spPr>
        <a:xfrm>
          <a:off x="7386638" y="62507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83" name="テキスト ボックス 82">
          <a:extLst>
            <a:ext uri="{FF2B5EF4-FFF2-40B4-BE49-F238E27FC236}">
              <a16:creationId xmlns:a16="http://schemas.microsoft.com/office/drawing/2014/main" id="{00000000-0008-0000-1800-000053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84" name="テキスト ボックス 83">
          <a:extLst>
            <a:ext uri="{FF2B5EF4-FFF2-40B4-BE49-F238E27FC236}">
              <a16:creationId xmlns:a16="http://schemas.microsoft.com/office/drawing/2014/main" id="{00000000-0008-0000-1800-000054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85" name="テキスト ボックス 84">
          <a:extLst>
            <a:ext uri="{FF2B5EF4-FFF2-40B4-BE49-F238E27FC236}">
              <a16:creationId xmlns:a16="http://schemas.microsoft.com/office/drawing/2014/main" id="{00000000-0008-0000-1800-000055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86" name="テキスト ボックス 85">
          <a:extLst>
            <a:ext uri="{FF2B5EF4-FFF2-40B4-BE49-F238E27FC236}">
              <a16:creationId xmlns:a16="http://schemas.microsoft.com/office/drawing/2014/main" id="{00000000-0008-0000-1800-000056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87" name="テキスト ボックス 86">
          <a:extLst>
            <a:ext uri="{FF2B5EF4-FFF2-40B4-BE49-F238E27FC236}">
              <a16:creationId xmlns:a16="http://schemas.microsoft.com/office/drawing/2014/main" id="{00000000-0008-0000-1800-000057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88" name="テキスト ボックス 87">
          <a:extLst>
            <a:ext uri="{FF2B5EF4-FFF2-40B4-BE49-F238E27FC236}">
              <a16:creationId xmlns:a16="http://schemas.microsoft.com/office/drawing/2014/main" id="{00000000-0008-0000-1800-000058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89" name="テキスト ボックス 88">
          <a:extLst>
            <a:ext uri="{FF2B5EF4-FFF2-40B4-BE49-F238E27FC236}">
              <a16:creationId xmlns:a16="http://schemas.microsoft.com/office/drawing/2014/main" id="{00000000-0008-0000-1800-000059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90" name="テキスト ボックス 89">
          <a:extLst>
            <a:ext uri="{FF2B5EF4-FFF2-40B4-BE49-F238E27FC236}">
              <a16:creationId xmlns:a16="http://schemas.microsoft.com/office/drawing/2014/main" id="{00000000-0008-0000-1800-00005A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91" name="テキスト ボックス 90">
          <a:extLst>
            <a:ext uri="{FF2B5EF4-FFF2-40B4-BE49-F238E27FC236}">
              <a16:creationId xmlns:a16="http://schemas.microsoft.com/office/drawing/2014/main" id="{00000000-0008-0000-1800-00005B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92" name="テキスト ボックス 91">
          <a:extLst>
            <a:ext uri="{FF2B5EF4-FFF2-40B4-BE49-F238E27FC236}">
              <a16:creationId xmlns:a16="http://schemas.microsoft.com/office/drawing/2014/main" id="{00000000-0008-0000-1800-00005C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93" name="テキスト ボックス 92">
          <a:extLst>
            <a:ext uri="{FF2B5EF4-FFF2-40B4-BE49-F238E27FC236}">
              <a16:creationId xmlns:a16="http://schemas.microsoft.com/office/drawing/2014/main" id="{00000000-0008-0000-1800-00005D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94" name="テキスト ボックス 93">
          <a:extLst>
            <a:ext uri="{FF2B5EF4-FFF2-40B4-BE49-F238E27FC236}">
              <a16:creationId xmlns:a16="http://schemas.microsoft.com/office/drawing/2014/main" id="{00000000-0008-0000-1800-00005E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95" name="テキスト ボックス 94">
          <a:extLst>
            <a:ext uri="{FF2B5EF4-FFF2-40B4-BE49-F238E27FC236}">
              <a16:creationId xmlns:a16="http://schemas.microsoft.com/office/drawing/2014/main" id="{00000000-0008-0000-1800-00005F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96" name="テキスト ボックス 95">
          <a:extLst>
            <a:ext uri="{FF2B5EF4-FFF2-40B4-BE49-F238E27FC236}">
              <a16:creationId xmlns:a16="http://schemas.microsoft.com/office/drawing/2014/main" id="{00000000-0008-0000-1800-000060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97" name="テキスト ボックス 96">
          <a:extLst>
            <a:ext uri="{FF2B5EF4-FFF2-40B4-BE49-F238E27FC236}">
              <a16:creationId xmlns:a16="http://schemas.microsoft.com/office/drawing/2014/main" id="{00000000-0008-0000-1800-000061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98" name="テキスト ボックス 97">
          <a:extLst>
            <a:ext uri="{FF2B5EF4-FFF2-40B4-BE49-F238E27FC236}">
              <a16:creationId xmlns:a16="http://schemas.microsoft.com/office/drawing/2014/main" id="{00000000-0008-0000-1800-000062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99" name="テキスト ボックス 98">
          <a:extLst>
            <a:ext uri="{FF2B5EF4-FFF2-40B4-BE49-F238E27FC236}">
              <a16:creationId xmlns:a16="http://schemas.microsoft.com/office/drawing/2014/main" id="{00000000-0008-0000-1800-000063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00" name="テキスト ボックス 99">
          <a:extLst>
            <a:ext uri="{FF2B5EF4-FFF2-40B4-BE49-F238E27FC236}">
              <a16:creationId xmlns:a16="http://schemas.microsoft.com/office/drawing/2014/main" id="{00000000-0008-0000-1800-000064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01" name="テキスト ボックス 100">
          <a:extLst>
            <a:ext uri="{FF2B5EF4-FFF2-40B4-BE49-F238E27FC236}">
              <a16:creationId xmlns:a16="http://schemas.microsoft.com/office/drawing/2014/main" id="{00000000-0008-0000-1800-000065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02" name="テキスト ボックス 101">
          <a:extLst>
            <a:ext uri="{FF2B5EF4-FFF2-40B4-BE49-F238E27FC236}">
              <a16:creationId xmlns:a16="http://schemas.microsoft.com/office/drawing/2014/main" id="{00000000-0008-0000-1800-000066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03" name="テキスト ボックス 102">
          <a:extLst>
            <a:ext uri="{FF2B5EF4-FFF2-40B4-BE49-F238E27FC236}">
              <a16:creationId xmlns:a16="http://schemas.microsoft.com/office/drawing/2014/main" id="{00000000-0008-0000-1800-000067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04" name="テキスト ボックス 103">
          <a:extLst>
            <a:ext uri="{FF2B5EF4-FFF2-40B4-BE49-F238E27FC236}">
              <a16:creationId xmlns:a16="http://schemas.microsoft.com/office/drawing/2014/main" id="{00000000-0008-0000-1800-000068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05" name="テキスト ボックス 104">
          <a:extLst>
            <a:ext uri="{FF2B5EF4-FFF2-40B4-BE49-F238E27FC236}">
              <a16:creationId xmlns:a16="http://schemas.microsoft.com/office/drawing/2014/main" id="{00000000-0008-0000-1800-000069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06" name="テキスト ボックス 105">
          <a:extLst>
            <a:ext uri="{FF2B5EF4-FFF2-40B4-BE49-F238E27FC236}">
              <a16:creationId xmlns:a16="http://schemas.microsoft.com/office/drawing/2014/main" id="{00000000-0008-0000-1800-00006A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07" name="テキスト ボックス 106">
          <a:extLst>
            <a:ext uri="{FF2B5EF4-FFF2-40B4-BE49-F238E27FC236}">
              <a16:creationId xmlns:a16="http://schemas.microsoft.com/office/drawing/2014/main" id="{00000000-0008-0000-1800-00006B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08" name="テキスト ボックス 107">
          <a:extLst>
            <a:ext uri="{FF2B5EF4-FFF2-40B4-BE49-F238E27FC236}">
              <a16:creationId xmlns:a16="http://schemas.microsoft.com/office/drawing/2014/main" id="{00000000-0008-0000-1800-00006C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09" name="テキスト ボックス 108">
          <a:extLst>
            <a:ext uri="{FF2B5EF4-FFF2-40B4-BE49-F238E27FC236}">
              <a16:creationId xmlns:a16="http://schemas.microsoft.com/office/drawing/2014/main" id="{00000000-0008-0000-1800-00006D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10" name="テキスト ボックス 109">
          <a:extLst>
            <a:ext uri="{FF2B5EF4-FFF2-40B4-BE49-F238E27FC236}">
              <a16:creationId xmlns:a16="http://schemas.microsoft.com/office/drawing/2014/main" id="{00000000-0008-0000-1800-00006E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45</xdr:row>
      <xdr:rowOff>0</xdr:rowOff>
    </xdr:from>
    <xdr:ext cx="184731" cy="264560"/>
    <xdr:sp macro="" textlink="">
      <xdr:nvSpPr>
        <xdr:cNvPr id="111" name="テキスト ボックス 110">
          <a:extLst>
            <a:ext uri="{FF2B5EF4-FFF2-40B4-BE49-F238E27FC236}">
              <a16:creationId xmlns:a16="http://schemas.microsoft.com/office/drawing/2014/main" id="{00000000-0008-0000-1800-00006F000000}"/>
            </a:ext>
          </a:extLst>
        </xdr:cNvPr>
        <xdr:cNvSpPr txBox="1"/>
      </xdr:nvSpPr>
      <xdr:spPr>
        <a:xfrm>
          <a:off x="4743450"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45</xdr:row>
      <xdr:rowOff>0</xdr:rowOff>
    </xdr:from>
    <xdr:ext cx="184731" cy="264560"/>
    <xdr:sp macro="" textlink="">
      <xdr:nvSpPr>
        <xdr:cNvPr id="112" name="テキスト ボックス 111">
          <a:extLst>
            <a:ext uri="{FF2B5EF4-FFF2-40B4-BE49-F238E27FC236}">
              <a16:creationId xmlns:a16="http://schemas.microsoft.com/office/drawing/2014/main" id="{00000000-0008-0000-1800-000070000000}"/>
            </a:ext>
          </a:extLst>
        </xdr:cNvPr>
        <xdr:cNvSpPr txBox="1"/>
      </xdr:nvSpPr>
      <xdr:spPr>
        <a:xfrm>
          <a:off x="8708231"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45</xdr:row>
      <xdr:rowOff>0</xdr:rowOff>
    </xdr:from>
    <xdr:ext cx="184731" cy="264560"/>
    <xdr:sp macro="" textlink="">
      <xdr:nvSpPr>
        <xdr:cNvPr id="113" name="テキスト ボックス 112">
          <a:extLst>
            <a:ext uri="{FF2B5EF4-FFF2-40B4-BE49-F238E27FC236}">
              <a16:creationId xmlns:a16="http://schemas.microsoft.com/office/drawing/2014/main" id="{00000000-0008-0000-1800-000071000000}"/>
            </a:ext>
          </a:extLst>
        </xdr:cNvPr>
        <xdr:cNvSpPr txBox="1"/>
      </xdr:nvSpPr>
      <xdr:spPr>
        <a:xfrm>
          <a:off x="6065044"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45</xdr:row>
      <xdr:rowOff>0</xdr:rowOff>
    </xdr:from>
    <xdr:ext cx="184731" cy="264560"/>
    <xdr:sp macro="" textlink="">
      <xdr:nvSpPr>
        <xdr:cNvPr id="114" name="テキスト ボックス 113">
          <a:extLst>
            <a:ext uri="{FF2B5EF4-FFF2-40B4-BE49-F238E27FC236}">
              <a16:creationId xmlns:a16="http://schemas.microsoft.com/office/drawing/2014/main" id="{00000000-0008-0000-1800-000072000000}"/>
            </a:ext>
          </a:extLst>
        </xdr:cNvPr>
        <xdr:cNvSpPr txBox="1"/>
      </xdr:nvSpPr>
      <xdr:spPr>
        <a:xfrm>
          <a:off x="3421856"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45</xdr:row>
      <xdr:rowOff>0</xdr:rowOff>
    </xdr:from>
    <xdr:ext cx="184731" cy="264560"/>
    <xdr:sp macro="" textlink="">
      <xdr:nvSpPr>
        <xdr:cNvPr id="115" name="テキスト ボックス 114">
          <a:extLst>
            <a:ext uri="{FF2B5EF4-FFF2-40B4-BE49-F238E27FC236}">
              <a16:creationId xmlns:a16="http://schemas.microsoft.com/office/drawing/2014/main" id="{00000000-0008-0000-1800-000073000000}"/>
            </a:ext>
          </a:extLst>
        </xdr:cNvPr>
        <xdr:cNvSpPr txBox="1"/>
      </xdr:nvSpPr>
      <xdr:spPr>
        <a:xfrm>
          <a:off x="7386638" y="841771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16" name="テキスト ボックス 115">
          <a:extLst>
            <a:ext uri="{FF2B5EF4-FFF2-40B4-BE49-F238E27FC236}">
              <a16:creationId xmlns:a16="http://schemas.microsoft.com/office/drawing/2014/main" id="{00000000-0008-0000-1800-000074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17" name="テキスト ボックス 116">
          <a:extLst>
            <a:ext uri="{FF2B5EF4-FFF2-40B4-BE49-F238E27FC236}">
              <a16:creationId xmlns:a16="http://schemas.microsoft.com/office/drawing/2014/main" id="{00000000-0008-0000-1800-000075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18" name="テキスト ボックス 117">
          <a:extLst>
            <a:ext uri="{FF2B5EF4-FFF2-40B4-BE49-F238E27FC236}">
              <a16:creationId xmlns:a16="http://schemas.microsoft.com/office/drawing/2014/main" id="{00000000-0008-0000-1800-000076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19" name="テキスト ボックス 118">
          <a:extLst>
            <a:ext uri="{FF2B5EF4-FFF2-40B4-BE49-F238E27FC236}">
              <a16:creationId xmlns:a16="http://schemas.microsoft.com/office/drawing/2014/main" id="{00000000-0008-0000-1800-000077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20" name="テキスト ボックス 119">
          <a:extLst>
            <a:ext uri="{FF2B5EF4-FFF2-40B4-BE49-F238E27FC236}">
              <a16:creationId xmlns:a16="http://schemas.microsoft.com/office/drawing/2014/main" id="{00000000-0008-0000-1800-000078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21" name="テキスト ボックス 120">
          <a:extLst>
            <a:ext uri="{FF2B5EF4-FFF2-40B4-BE49-F238E27FC236}">
              <a16:creationId xmlns:a16="http://schemas.microsoft.com/office/drawing/2014/main" id="{00000000-0008-0000-1800-000079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22" name="テキスト ボックス 121">
          <a:extLst>
            <a:ext uri="{FF2B5EF4-FFF2-40B4-BE49-F238E27FC236}">
              <a16:creationId xmlns:a16="http://schemas.microsoft.com/office/drawing/2014/main" id="{00000000-0008-0000-1800-00007A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23" name="テキスト ボックス 122">
          <a:extLst>
            <a:ext uri="{FF2B5EF4-FFF2-40B4-BE49-F238E27FC236}">
              <a16:creationId xmlns:a16="http://schemas.microsoft.com/office/drawing/2014/main" id="{00000000-0008-0000-1800-00007B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24" name="テキスト ボックス 123">
          <a:extLst>
            <a:ext uri="{FF2B5EF4-FFF2-40B4-BE49-F238E27FC236}">
              <a16:creationId xmlns:a16="http://schemas.microsoft.com/office/drawing/2014/main" id="{00000000-0008-0000-1800-00007C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25" name="テキスト ボックス 124">
          <a:extLst>
            <a:ext uri="{FF2B5EF4-FFF2-40B4-BE49-F238E27FC236}">
              <a16:creationId xmlns:a16="http://schemas.microsoft.com/office/drawing/2014/main" id="{00000000-0008-0000-1800-00007D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26" name="テキスト ボックス 125">
          <a:extLst>
            <a:ext uri="{FF2B5EF4-FFF2-40B4-BE49-F238E27FC236}">
              <a16:creationId xmlns:a16="http://schemas.microsoft.com/office/drawing/2014/main" id="{00000000-0008-0000-1800-00007E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27" name="テキスト ボックス 126">
          <a:extLst>
            <a:ext uri="{FF2B5EF4-FFF2-40B4-BE49-F238E27FC236}">
              <a16:creationId xmlns:a16="http://schemas.microsoft.com/office/drawing/2014/main" id="{00000000-0008-0000-1800-00007F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28" name="テキスト ボックス 127">
          <a:extLst>
            <a:ext uri="{FF2B5EF4-FFF2-40B4-BE49-F238E27FC236}">
              <a16:creationId xmlns:a16="http://schemas.microsoft.com/office/drawing/2014/main" id="{00000000-0008-0000-1800-000080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29" name="テキスト ボックス 128">
          <a:extLst>
            <a:ext uri="{FF2B5EF4-FFF2-40B4-BE49-F238E27FC236}">
              <a16:creationId xmlns:a16="http://schemas.microsoft.com/office/drawing/2014/main" id="{00000000-0008-0000-1800-000081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30" name="テキスト ボックス 129">
          <a:extLst>
            <a:ext uri="{FF2B5EF4-FFF2-40B4-BE49-F238E27FC236}">
              <a16:creationId xmlns:a16="http://schemas.microsoft.com/office/drawing/2014/main" id="{00000000-0008-0000-1800-000082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31" name="テキスト ボックス 130">
          <a:extLst>
            <a:ext uri="{FF2B5EF4-FFF2-40B4-BE49-F238E27FC236}">
              <a16:creationId xmlns:a16="http://schemas.microsoft.com/office/drawing/2014/main" id="{00000000-0008-0000-1800-000083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32" name="テキスト ボックス 131">
          <a:extLst>
            <a:ext uri="{FF2B5EF4-FFF2-40B4-BE49-F238E27FC236}">
              <a16:creationId xmlns:a16="http://schemas.microsoft.com/office/drawing/2014/main" id="{00000000-0008-0000-1800-000084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33" name="テキスト ボックス 132">
          <a:extLst>
            <a:ext uri="{FF2B5EF4-FFF2-40B4-BE49-F238E27FC236}">
              <a16:creationId xmlns:a16="http://schemas.microsoft.com/office/drawing/2014/main" id="{00000000-0008-0000-1800-000085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34" name="テキスト ボックス 133">
          <a:extLst>
            <a:ext uri="{FF2B5EF4-FFF2-40B4-BE49-F238E27FC236}">
              <a16:creationId xmlns:a16="http://schemas.microsoft.com/office/drawing/2014/main" id="{00000000-0008-0000-1800-000086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35" name="テキスト ボックス 134">
          <a:extLst>
            <a:ext uri="{FF2B5EF4-FFF2-40B4-BE49-F238E27FC236}">
              <a16:creationId xmlns:a16="http://schemas.microsoft.com/office/drawing/2014/main" id="{00000000-0008-0000-1800-000087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36" name="テキスト ボックス 135">
          <a:extLst>
            <a:ext uri="{FF2B5EF4-FFF2-40B4-BE49-F238E27FC236}">
              <a16:creationId xmlns:a16="http://schemas.microsoft.com/office/drawing/2014/main" id="{00000000-0008-0000-1800-000088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37" name="テキスト ボックス 136">
          <a:extLst>
            <a:ext uri="{FF2B5EF4-FFF2-40B4-BE49-F238E27FC236}">
              <a16:creationId xmlns:a16="http://schemas.microsoft.com/office/drawing/2014/main" id="{00000000-0008-0000-1800-000089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38" name="テキスト ボックス 137">
          <a:extLst>
            <a:ext uri="{FF2B5EF4-FFF2-40B4-BE49-F238E27FC236}">
              <a16:creationId xmlns:a16="http://schemas.microsoft.com/office/drawing/2014/main" id="{00000000-0008-0000-1800-00008A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39" name="テキスト ボックス 138">
          <a:extLst>
            <a:ext uri="{FF2B5EF4-FFF2-40B4-BE49-F238E27FC236}">
              <a16:creationId xmlns:a16="http://schemas.microsoft.com/office/drawing/2014/main" id="{00000000-0008-0000-1800-00008B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40" name="テキスト ボックス 139">
          <a:extLst>
            <a:ext uri="{FF2B5EF4-FFF2-40B4-BE49-F238E27FC236}">
              <a16:creationId xmlns:a16="http://schemas.microsoft.com/office/drawing/2014/main" id="{00000000-0008-0000-1800-00008C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41" name="テキスト ボックス 140">
          <a:extLst>
            <a:ext uri="{FF2B5EF4-FFF2-40B4-BE49-F238E27FC236}">
              <a16:creationId xmlns:a16="http://schemas.microsoft.com/office/drawing/2014/main" id="{00000000-0008-0000-1800-00008D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42" name="テキスト ボックス 141">
          <a:extLst>
            <a:ext uri="{FF2B5EF4-FFF2-40B4-BE49-F238E27FC236}">
              <a16:creationId xmlns:a16="http://schemas.microsoft.com/office/drawing/2014/main" id="{00000000-0008-0000-1800-00008E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43" name="テキスト ボックス 142">
          <a:extLst>
            <a:ext uri="{FF2B5EF4-FFF2-40B4-BE49-F238E27FC236}">
              <a16:creationId xmlns:a16="http://schemas.microsoft.com/office/drawing/2014/main" id="{00000000-0008-0000-1800-00008F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55</xdr:row>
      <xdr:rowOff>0</xdr:rowOff>
    </xdr:from>
    <xdr:ext cx="184731" cy="264560"/>
    <xdr:sp macro="" textlink="">
      <xdr:nvSpPr>
        <xdr:cNvPr id="144" name="テキスト ボックス 143">
          <a:extLst>
            <a:ext uri="{FF2B5EF4-FFF2-40B4-BE49-F238E27FC236}">
              <a16:creationId xmlns:a16="http://schemas.microsoft.com/office/drawing/2014/main" id="{00000000-0008-0000-1800-000090000000}"/>
            </a:ext>
          </a:extLst>
        </xdr:cNvPr>
        <xdr:cNvSpPr txBox="1"/>
      </xdr:nvSpPr>
      <xdr:spPr>
        <a:xfrm>
          <a:off x="4743450"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55</xdr:row>
      <xdr:rowOff>0</xdr:rowOff>
    </xdr:from>
    <xdr:ext cx="184731" cy="264560"/>
    <xdr:sp macro="" textlink="">
      <xdr:nvSpPr>
        <xdr:cNvPr id="145" name="テキスト ボックス 144">
          <a:extLst>
            <a:ext uri="{FF2B5EF4-FFF2-40B4-BE49-F238E27FC236}">
              <a16:creationId xmlns:a16="http://schemas.microsoft.com/office/drawing/2014/main" id="{00000000-0008-0000-1800-000091000000}"/>
            </a:ext>
          </a:extLst>
        </xdr:cNvPr>
        <xdr:cNvSpPr txBox="1"/>
      </xdr:nvSpPr>
      <xdr:spPr>
        <a:xfrm>
          <a:off x="8708231"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55</xdr:row>
      <xdr:rowOff>0</xdr:rowOff>
    </xdr:from>
    <xdr:ext cx="184731" cy="264560"/>
    <xdr:sp macro="" textlink="">
      <xdr:nvSpPr>
        <xdr:cNvPr id="146" name="テキスト ボックス 145">
          <a:extLst>
            <a:ext uri="{FF2B5EF4-FFF2-40B4-BE49-F238E27FC236}">
              <a16:creationId xmlns:a16="http://schemas.microsoft.com/office/drawing/2014/main" id="{00000000-0008-0000-1800-000092000000}"/>
            </a:ext>
          </a:extLst>
        </xdr:cNvPr>
        <xdr:cNvSpPr txBox="1"/>
      </xdr:nvSpPr>
      <xdr:spPr>
        <a:xfrm>
          <a:off x="6065044"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55</xdr:row>
      <xdr:rowOff>0</xdr:rowOff>
    </xdr:from>
    <xdr:ext cx="184731" cy="264560"/>
    <xdr:sp macro="" textlink="">
      <xdr:nvSpPr>
        <xdr:cNvPr id="147" name="テキスト ボックス 146">
          <a:extLst>
            <a:ext uri="{FF2B5EF4-FFF2-40B4-BE49-F238E27FC236}">
              <a16:creationId xmlns:a16="http://schemas.microsoft.com/office/drawing/2014/main" id="{00000000-0008-0000-1800-000093000000}"/>
            </a:ext>
          </a:extLst>
        </xdr:cNvPr>
        <xdr:cNvSpPr txBox="1"/>
      </xdr:nvSpPr>
      <xdr:spPr>
        <a:xfrm>
          <a:off x="3421856"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55</xdr:row>
      <xdr:rowOff>0</xdr:rowOff>
    </xdr:from>
    <xdr:ext cx="184731" cy="264560"/>
    <xdr:sp macro="" textlink="">
      <xdr:nvSpPr>
        <xdr:cNvPr id="148" name="テキスト ボックス 147">
          <a:extLst>
            <a:ext uri="{FF2B5EF4-FFF2-40B4-BE49-F238E27FC236}">
              <a16:creationId xmlns:a16="http://schemas.microsoft.com/office/drawing/2014/main" id="{00000000-0008-0000-1800-000094000000}"/>
            </a:ext>
          </a:extLst>
        </xdr:cNvPr>
        <xdr:cNvSpPr txBox="1"/>
      </xdr:nvSpPr>
      <xdr:spPr>
        <a:xfrm>
          <a:off x="7386638" y="10584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49" name="テキスト ボックス 148">
          <a:extLst>
            <a:ext uri="{FF2B5EF4-FFF2-40B4-BE49-F238E27FC236}">
              <a16:creationId xmlns:a16="http://schemas.microsoft.com/office/drawing/2014/main" id="{00000000-0008-0000-1800-000095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50" name="テキスト ボックス 149">
          <a:extLst>
            <a:ext uri="{FF2B5EF4-FFF2-40B4-BE49-F238E27FC236}">
              <a16:creationId xmlns:a16="http://schemas.microsoft.com/office/drawing/2014/main" id="{00000000-0008-0000-1800-000096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51" name="テキスト ボックス 150">
          <a:extLst>
            <a:ext uri="{FF2B5EF4-FFF2-40B4-BE49-F238E27FC236}">
              <a16:creationId xmlns:a16="http://schemas.microsoft.com/office/drawing/2014/main" id="{00000000-0008-0000-1800-000097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52" name="テキスト ボックス 151">
          <a:extLst>
            <a:ext uri="{FF2B5EF4-FFF2-40B4-BE49-F238E27FC236}">
              <a16:creationId xmlns:a16="http://schemas.microsoft.com/office/drawing/2014/main" id="{00000000-0008-0000-1800-000098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53" name="テキスト ボックス 152">
          <a:extLst>
            <a:ext uri="{FF2B5EF4-FFF2-40B4-BE49-F238E27FC236}">
              <a16:creationId xmlns:a16="http://schemas.microsoft.com/office/drawing/2014/main" id="{00000000-0008-0000-1800-000099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54" name="テキスト ボックス 153">
          <a:extLst>
            <a:ext uri="{FF2B5EF4-FFF2-40B4-BE49-F238E27FC236}">
              <a16:creationId xmlns:a16="http://schemas.microsoft.com/office/drawing/2014/main" id="{00000000-0008-0000-1800-00009A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55" name="テキスト ボックス 154">
          <a:extLst>
            <a:ext uri="{FF2B5EF4-FFF2-40B4-BE49-F238E27FC236}">
              <a16:creationId xmlns:a16="http://schemas.microsoft.com/office/drawing/2014/main" id="{00000000-0008-0000-1800-00009B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56" name="テキスト ボックス 155">
          <a:extLst>
            <a:ext uri="{FF2B5EF4-FFF2-40B4-BE49-F238E27FC236}">
              <a16:creationId xmlns:a16="http://schemas.microsoft.com/office/drawing/2014/main" id="{00000000-0008-0000-1800-00009C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57" name="テキスト ボックス 156">
          <a:extLst>
            <a:ext uri="{FF2B5EF4-FFF2-40B4-BE49-F238E27FC236}">
              <a16:creationId xmlns:a16="http://schemas.microsoft.com/office/drawing/2014/main" id="{00000000-0008-0000-1800-00009D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58" name="テキスト ボックス 157">
          <a:extLst>
            <a:ext uri="{FF2B5EF4-FFF2-40B4-BE49-F238E27FC236}">
              <a16:creationId xmlns:a16="http://schemas.microsoft.com/office/drawing/2014/main" id="{00000000-0008-0000-1800-00009E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59" name="テキスト ボックス 158">
          <a:extLst>
            <a:ext uri="{FF2B5EF4-FFF2-40B4-BE49-F238E27FC236}">
              <a16:creationId xmlns:a16="http://schemas.microsoft.com/office/drawing/2014/main" id="{00000000-0008-0000-1800-00009F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60" name="テキスト ボックス 159">
          <a:extLst>
            <a:ext uri="{FF2B5EF4-FFF2-40B4-BE49-F238E27FC236}">
              <a16:creationId xmlns:a16="http://schemas.microsoft.com/office/drawing/2014/main" id="{00000000-0008-0000-1800-0000A0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61" name="テキスト ボックス 160">
          <a:extLst>
            <a:ext uri="{FF2B5EF4-FFF2-40B4-BE49-F238E27FC236}">
              <a16:creationId xmlns:a16="http://schemas.microsoft.com/office/drawing/2014/main" id="{00000000-0008-0000-1800-0000A1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62" name="テキスト ボックス 161">
          <a:extLst>
            <a:ext uri="{FF2B5EF4-FFF2-40B4-BE49-F238E27FC236}">
              <a16:creationId xmlns:a16="http://schemas.microsoft.com/office/drawing/2014/main" id="{00000000-0008-0000-1800-0000A2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63" name="テキスト ボックス 162">
          <a:extLst>
            <a:ext uri="{FF2B5EF4-FFF2-40B4-BE49-F238E27FC236}">
              <a16:creationId xmlns:a16="http://schemas.microsoft.com/office/drawing/2014/main" id="{00000000-0008-0000-1800-0000A3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64" name="テキスト ボックス 163">
          <a:extLst>
            <a:ext uri="{FF2B5EF4-FFF2-40B4-BE49-F238E27FC236}">
              <a16:creationId xmlns:a16="http://schemas.microsoft.com/office/drawing/2014/main" id="{00000000-0008-0000-1800-0000A4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65" name="テキスト ボックス 164">
          <a:extLst>
            <a:ext uri="{FF2B5EF4-FFF2-40B4-BE49-F238E27FC236}">
              <a16:creationId xmlns:a16="http://schemas.microsoft.com/office/drawing/2014/main" id="{00000000-0008-0000-1800-0000A5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66" name="テキスト ボックス 165">
          <a:extLst>
            <a:ext uri="{FF2B5EF4-FFF2-40B4-BE49-F238E27FC236}">
              <a16:creationId xmlns:a16="http://schemas.microsoft.com/office/drawing/2014/main" id="{00000000-0008-0000-1800-0000A6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67" name="テキスト ボックス 166">
          <a:extLst>
            <a:ext uri="{FF2B5EF4-FFF2-40B4-BE49-F238E27FC236}">
              <a16:creationId xmlns:a16="http://schemas.microsoft.com/office/drawing/2014/main" id="{00000000-0008-0000-1800-0000A7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68" name="テキスト ボックス 167">
          <a:extLst>
            <a:ext uri="{FF2B5EF4-FFF2-40B4-BE49-F238E27FC236}">
              <a16:creationId xmlns:a16="http://schemas.microsoft.com/office/drawing/2014/main" id="{00000000-0008-0000-1800-0000A8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69" name="テキスト ボックス 168">
          <a:extLst>
            <a:ext uri="{FF2B5EF4-FFF2-40B4-BE49-F238E27FC236}">
              <a16:creationId xmlns:a16="http://schemas.microsoft.com/office/drawing/2014/main" id="{00000000-0008-0000-1800-0000A9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70" name="テキスト ボックス 169">
          <a:extLst>
            <a:ext uri="{FF2B5EF4-FFF2-40B4-BE49-F238E27FC236}">
              <a16:creationId xmlns:a16="http://schemas.microsoft.com/office/drawing/2014/main" id="{00000000-0008-0000-1800-0000AA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71" name="テキスト ボックス 170">
          <a:extLst>
            <a:ext uri="{FF2B5EF4-FFF2-40B4-BE49-F238E27FC236}">
              <a16:creationId xmlns:a16="http://schemas.microsoft.com/office/drawing/2014/main" id="{00000000-0008-0000-1800-0000AB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72" name="テキスト ボックス 171">
          <a:extLst>
            <a:ext uri="{FF2B5EF4-FFF2-40B4-BE49-F238E27FC236}">
              <a16:creationId xmlns:a16="http://schemas.microsoft.com/office/drawing/2014/main" id="{00000000-0008-0000-1800-0000AC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73" name="テキスト ボックス 172">
          <a:extLst>
            <a:ext uri="{FF2B5EF4-FFF2-40B4-BE49-F238E27FC236}">
              <a16:creationId xmlns:a16="http://schemas.microsoft.com/office/drawing/2014/main" id="{00000000-0008-0000-1800-0000AD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74" name="テキスト ボックス 173">
          <a:extLst>
            <a:ext uri="{FF2B5EF4-FFF2-40B4-BE49-F238E27FC236}">
              <a16:creationId xmlns:a16="http://schemas.microsoft.com/office/drawing/2014/main" id="{00000000-0008-0000-1800-0000AE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75" name="テキスト ボックス 174">
          <a:extLst>
            <a:ext uri="{FF2B5EF4-FFF2-40B4-BE49-F238E27FC236}">
              <a16:creationId xmlns:a16="http://schemas.microsoft.com/office/drawing/2014/main" id="{00000000-0008-0000-1800-0000AF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76" name="テキスト ボックス 175">
          <a:extLst>
            <a:ext uri="{FF2B5EF4-FFF2-40B4-BE49-F238E27FC236}">
              <a16:creationId xmlns:a16="http://schemas.microsoft.com/office/drawing/2014/main" id="{00000000-0008-0000-1800-0000B0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65</xdr:row>
      <xdr:rowOff>0</xdr:rowOff>
    </xdr:from>
    <xdr:ext cx="184731" cy="264560"/>
    <xdr:sp macro="" textlink="">
      <xdr:nvSpPr>
        <xdr:cNvPr id="177" name="テキスト ボックス 176">
          <a:extLst>
            <a:ext uri="{FF2B5EF4-FFF2-40B4-BE49-F238E27FC236}">
              <a16:creationId xmlns:a16="http://schemas.microsoft.com/office/drawing/2014/main" id="{00000000-0008-0000-1800-0000B1000000}"/>
            </a:ext>
          </a:extLst>
        </xdr:cNvPr>
        <xdr:cNvSpPr txBox="1"/>
      </xdr:nvSpPr>
      <xdr:spPr>
        <a:xfrm>
          <a:off x="4743450"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65</xdr:row>
      <xdr:rowOff>0</xdr:rowOff>
    </xdr:from>
    <xdr:ext cx="184731" cy="264560"/>
    <xdr:sp macro="" textlink="">
      <xdr:nvSpPr>
        <xdr:cNvPr id="178" name="テキスト ボックス 177">
          <a:extLst>
            <a:ext uri="{FF2B5EF4-FFF2-40B4-BE49-F238E27FC236}">
              <a16:creationId xmlns:a16="http://schemas.microsoft.com/office/drawing/2014/main" id="{00000000-0008-0000-1800-0000B2000000}"/>
            </a:ext>
          </a:extLst>
        </xdr:cNvPr>
        <xdr:cNvSpPr txBox="1"/>
      </xdr:nvSpPr>
      <xdr:spPr>
        <a:xfrm>
          <a:off x="8708231"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65</xdr:row>
      <xdr:rowOff>0</xdr:rowOff>
    </xdr:from>
    <xdr:ext cx="184731" cy="264560"/>
    <xdr:sp macro="" textlink="">
      <xdr:nvSpPr>
        <xdr:cNvPr id="179" name="テキスト ボックス 178">
          <a:extLst>
            <a:ext uri="{FF2B5EF4-FFF2-40B4-BE49-F238E27FC236}">
              <a16:creationId xmlns:a16="http://schemas.microsoft.com/office/drawing/2014/main" id="{00000000-0008-0000-1800-0000B3000000}"/>
            </a:ext>
          </a:extLst>
        </xdr:cNvPr>
        <xdr:cNvSpPr txBox="1"/>
      </xdr:nvSpPr>
      <xdr:spPr>
        <a:xfrm>
          <a:off x="6065044"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65</xdr:row>
      <xdr:rowOff>0</xdr:rowOff>
    </xdr:from>
    <xdr:ext cx="184731" cy="264560"/>
    <xdr:sp macro="" textlink="">
      <xdr:nvSpPr>
        <xdr:cNvPr id="180" name="テキスト ボックス 179">
          <a:extLst>
            <a:ext uri="{FF2B5EF4-FFF2-40B4-BE49-F238E27FC236}">
              <a16:creationId xmlns:a16="http://schemas.microsoft.com/office/drawing/2014/main" id="{00000000-0008-0000-1800-0000B4000000}"/>
            </a:ext>
          </a:extLst>
        </xdr:cNvPr>
        <xdr:cNvSpPr txBox="1"/>
      </xdr:nvSpPr>
      <xdr:spPr>
        <a:xfrm>
          <a:off x="3421856"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65</xdr:row>
      <xdr:rowOff>0</xdr:rowOff>
    </xdr:from>
    <xdr:ext cx="184731" cy="264560"/>
    <xdr:sp macro="" textlink="">
      <xdr:nvSpPr>
        <xdr:cNvPr id="181" name="テキスト ボックス 180">
          <a:extLst>
            <a:ext uri="{FF2B5EF4-FFF2-40B4-BE49-F238E27FC236}">
              <a16:creationId xmlns:a16="http://schemas.microsoft.com/office/drawing/2014/main" id="{00000000-0008-0000-1800-0000B5000000}"/>
            </a:ext>
          </a:extLst>
        </xdr:cNvPr>
        <xdr:cNvSpPr txBox="1"/>
      </xdr:nvSpPr>
      <xdr:spPr>
        <a:xfrm>
          <a:off x="7386638" y="126801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182" name="テキスト ボックス 181">
          <a:extLst>
            <a:ext uri="{FF2B5EF4-FFF2-40B4-BE49-F238E27FC236}">
              <a16:creationId xmlns:a16="http://schemas.microsoft.com/office/drawing/2014/main" id="{00000000-0008-0000-1800-0000B6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183" name="テキスト ボックス 182">
          <a:extLst>
            <a:ext uri="{FF2B5EF4-FFF2-40B4-BE49-F238E27FC236}">
              <a16:creationId xmlns:a16="http://schemas.microsoft.com/office/drawing/2014/main" id="{00000000-0008-0000-1800-0000B7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184" name="テキスト ボックス 183">
          <a:extLst>
            <a:ext uri="{FF2B5EF4-FFF2-40B4-BE49-F238E27FC236}">
              <a16:creationId xmlns:a16="http://schemas.microsoft.com/office/drawing/2014/main" id="{00000000-0008-0000-1800-0000B8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185" name="テキスト ボックス 184">
          <a:extLst>
            <a:ext uri="{FF2B5EF4-FFF2-40B4-BE49-F238E27FC236}">
              <a16:creationId xmlns:a16="http://schemas.microsoft.com/office/drawing/2014/main" id="{00000000-0008-0000-1800-0000B9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186" name="テキスト ボックス 185">
          <a:extLst>
            <a:ext uri="{FF2B5EF4-FFF2-40B4-BE49-F238E27FC236}">
              <a16:creationId xmlns:a16="http://schemas.microsoft.com/office/drawing/2014/main" id="{00000000-0008-0000-1800-0000BA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187" name="テキスト ボックス 186">
          <a:extLst>
            <a:ext uri="{FF2B5EF4-FFF2-40B4-BE49-F238E27FC236}">
              <a16:creationId xmlns:a16="http://schemas.microsoft.com/office/drawing/2014/main" id="{00000000-0008-0000-1800-0000BB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188" name="テキスト ボックス 187">
          <a:extLst>
            <a:ext uri="{FF2B5EF4-FFF2-40B4-BE49-F238E27FC236}">
              <a16:creationId xmlns:a16="http://schemas.microsoft.com/office/drawing/2014/main" id="{00000000-0008-0000-1800-0000BC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189" name="テキスト ボックス 188">
          <a:extLst>
            <a:ext uri="{FF2B5EF4-FFF2-40B4-BE49-F238E27FC236}">
              <a16:creationId xmlns:a16="http://schemas.microsoft.com/office/drawing/2014/main" id="{00000000-0008-0000-1800-0000BD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190" name="テキスト ボックス 189">
          <a:extLst>
            <a:ext uri="{FF2B5EF4-FFF2-40B4-BE49-F238E27FC236}">
              <a16:creationId xmlns:a16="http://schemas.microsoft.com/office/drawing/2014/main" id="{00000000-0008-0000-1800-0000BE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191" name="テキスト ボックス 190">
          <a:extLst>
            <a:ext uri="{FF2B5EF4-FFF2-40B4-BE49-F238E27FC236}">
              <a16:creationId xmlns:a16="http://schemas.microsoft.com/office/drawing/2014/main" id="{00000000-0008-0000-1800-0000BF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192" name="テキスト ボックス 191">
          <a:extLst>
            <a:ext uri="{FF2B5EF4-FFF2-40B4-BE49-F238E27FC236}">
              <a16:creationId xmlns:a16="http://schemas.microsoft.com/office/drawing/2014/main" id="{00000000-0008-0000-1800-0000C0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193" name="テキスト ボックス 192">
          <a:extLst>
            <a:ext uri="{FF2B5EF4-FFF2-40B4-BE49-F238E27FC236}">
              <a16:creationId xmlns:a16="http://schemas.microsoft.com/office/drawing/2014/main" id="{00000000-0008-0000-1800-0000C1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194" name="テキスト ボックス 193">
          <a:extLst>
            <a:ext uri="{FF2B5EF4-FFF2-40B4-BE49-F238E27FC236}">
              <a16:creationId xmlns:a16="http://schemas.microsoft.com/office/drawing/2014/main" id="{00000000-0008-0000-1800-0000C2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195" name="テキスト ボックス 194">
          <a:extLst>
            <a:ext uri="{FF2B5EF4-FFF2-40B4-BE49-F238E27FC236}">
              <a16:creationId xmlns:a16="http://schemas.microsoft.com/office/drawing/2014/main" id="{00000000-0008-0000-1800-0000C3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196" name="テキスト ボックス 195">
          <a:extLst>
            <a:ext uri="{FF2B5EF4-FFF2-40B4-BE49-F238E27FC236}">
              <a16:creationId xmlns:a16="http://schemas.microsoft.com/office/drawing/2014/main" id="{00000000-0008-0000-1800-0000C4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197" name="テキスト ボックス 196">
          <a:extLst>
            <a:ext uri="{FF2B5EF4-FFF2-40B4-BE49-F238E27FC236}">
              <a16:creationId xmlns:a16="http://schemas.microsoft.com/office/drawing/2014/main" id="{00000000-0008-0000-1800-0000C5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198" name="テキスト ボックス 197">
          <a:extLst>
            <a:ext uri="{FF2B5EF4-FFF2-40B4-BE49-F238E27FC236}">
              <a16:creationId xmlns:a16="http://schemas.microsoft.com/office/drawing/2014/main" id="{00000000-0008-0000-1800-0000C6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199" name="テキスト ボックス 198">
          <a:extLst>
            <a:ext uri="{FF2B5EF4-FFF2-40B4-BE49-F238E27FC236}">
              <a16:creationId xmlns:a16="http://schemas.microsoft.com/office/drawing/2014/main" id="{00000000-0008-0000-1800-0000C7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00" name="テキスト ボックス 199">
          <a:extLst>
            <a:ext uri="{FF2B5EF4-FFF2-40B4-BE49-F238E27FC236}">
              <a16:creationId xmlns:a16="http://schemas.microsoft.com/office/drawing/2014/main" id="{00000000-0008-0000-1800-0000C8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01" name="テキスト ボックス 200">
          <a:extLst>
            <a:ext uri="{FF2B5EF4-FFF2-40B4-BE49-F238E27FC236}">
              <a16:creationId xmlns:a16="http://schemas.microsoft.com/office/drawing/2014/main" id="{00000000-0008-0000-1800-0000C9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02" name="テキスト ボックス 201">
          <a:extLst>
            <a:ext uri="{FF2B5EF4-FFF2-40B4-BE49-F238E27FC236}">
              <a16:creationId xmlns:a16="http://schemas.microsoft.com/office/drawing/2014/main" id="{00000000-0008-0000-1800-0000CA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03" name="テキスト ボックス 202">
          <a:extLst>
            <a:ext uri="{FF2B5EF4-FFF2-40B4-BE49-F238E27FC236}">
              <a16:creationId xmlns:a16="http://schemas.microsoft.com/office/drawing/2014/main" id="{00000000-0008-0000-1800-0000CB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04" name="テキスト ボックス 203">
          <a:extLst>
            <a:ext uri="{FF2B5EF4-FFF2-40B4-BE49-F238E27FC236}">
              <a16:creationId xmlns:a16="http://schemas.microsoft.com/office/drawing/2014/main" id="{00000000-0008-0000-1800-0000CC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05" name="テキスト ボックス 204">
          <a:extLst>
            <a:ext uri="{FF2B5EF4-FFF2-40B4-BE49-F238E27FC236}">
              <a16:creationId xmlns:a16="http://schemas.microsoft.com/office/drawing/2014/main" id="{00000000-0008-0000-1800-0000CD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06" name="テキスト ボックス 205">
          <a:extLst>
            <a:ext uri="{FF2B5EF4-FFF2-40B4-BE49-F238E27FC236}">
              <a16:creationId xmlns:a16="http://schemas.microsoft.com/office/drawing/2014/main" id="{00000000-0008-0000-1800-0000CE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07" name="テキスト ボックス 206">
          <a:extLst>
            <a:ext uri="{FF2B5EF4-FFF2-40B4-BE49-F238E27FC236}">
              <a16:creationId xmlns:a16="http://schemas.microsoft.com/office/drawing/2014/main" id="{00000000-0008-0000-1800-0000CF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08" name="テキスト ボックス 207">
          <a:extLst>
            <a:ext uri="{FF2B5EF4-FFF2-40B4-BE49-F238E27FC236}">
              <a16:creationId xmlns:a16="http://schemas.microsoft.com/office/drawing/2014/main" id="{00000000-0008-0000-1800-0000D0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09" name="テキスト ボックス 208">
          <a:extLst>
            <a:ext uri="{FF2B5EF4-FFF2-40B4-BE49-F238E27FC236}">
              <a16:creationId xmlns:a16="http://schemas.microsoft.com/office/drawing/2014/main" id="{00000000-0008-0000-1800-0000D1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75</xdr:row>
      <xdr:rowOff>0</xdr:rowOff>
    </xdr:from>
    <xdr:ext cx="184731" cy="264560"/>
    <xdr:sp macro="" textlink="">
      <xdr:nvSpPr>
        <xdr:cNvPr id="210" name="テキスト ボックス 209">
          <a:extLst>
            <a:ext uri="{FF2B5EF4-FFF2-40B4-BE49-F238E27FC236}">
              <a16:creationId xmlns:a16="http://schemas.microsoft.com/office/drawing/2014/main" id="{00000000-0008-0000-1800-0000D2000000}"/>
            </a:ext>
          </a:extLst>
        </xdr:cNvPr>
        <xdr:cNvSpPr txBox="1"/>
      </xdr:nvSpPr>
      <xdr:spPr>
        <a:xfrm>
          <a:off x="4743450"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75</xdr:row>
      <xdr:rowOff>0</xdr:rowOff>
    </xdr:from>
    <xdr:ext cx="184731" cy="264560"/>
    <xdr:sp macro="" textlink="">
      <xdr:nvSpPr>
        <xdr:cNvPr id="211" name="テキスト ボックス 210">
          <a:extLst>
            <a:ext uri="{FF2B5EF4-FFF2-40B4-BE49-F238E27FC236}">
              <a16:creationId xmlns:a16="http://schemas.microsoft.com/office/drawing/2014/main" id="{00000000-0008-0000-1800-0000D3000000}"/>
            </a:ext>
          </a:extLst>
        </xdr:cNvPr>
        <xdr:cNvSpPr txBox="1"/>
      </xdr:nvSpPr>
      <xdr:spPr>
        <a:xfrm>
          <a:off x="8708231"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75</xdr:row>
      <xdr:rowOff>0</xdr:rowOff>
    </xdr:from>
    <xdr:ext cx="184731" cy="264560"/>
    <xdr:sp macro="" textlink="">
      <xdr:nvSpPr>
        <xdr:cNvPr id="212" name="テキスト ボックス 211">
          <a:extLst>
            <a:ext uri="{FF2B5EF4-FFF2-40B4-BE49-F238E27FC236}">
              <a16:creationId xmlns:a16="http://schemas.microsoft.com/office/drawing/2014/main" id="{00000000-0008-0000-1800-0000D4000000}"/>
            </a:ext>
          </a:extLst>
        </xdr:cNvPr>
        <xdr:cNvSpPr txBox="1"/>
      </xdr:nvSpPr>
      <xdr:spPr>
        <a:xfrm>
          <a:off x="6065044"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75</xdr:row>
      <xdr:rowOff>0</xdr:rowOff>
    </xdr:from>
    <xdr:ext cx="184731" cy="264560"/>
    <xdr:sp macro="" textlink="">
      <xdr:nvSpPr>
        <xdr:cNvPr id="213" name="テキスト ボックス 212">
          <a:extLst>
            <a:ext uri="{FF2B5EF4-FFF2-40B4-BE49-F238E27FC236}">
              <a16:creationId xmlns:a16="http://schemas.microsoft.com/office/drawing/2014/main" id="{00000000-0008-0000-1800-0000D5000000}"/>
            </a:ext>
          </a:extLst>
        </xdr:cNvPr>
        <xdr:cNvSpPr txBox="1"/>
      </xdr:nvSpPr>
      <xdr:spPr>
        <a:xfrm>
          <a:off x="3421856"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75</xdr:row>
      <xdr:rowOff>0</xdr:rowOff>
    </xdr:from>
    <xdr:ext cx="184731" cy="264560"/>
    <xdr:sp macro="" textlink="">
      <xdr:nvSpPr>
        <xdr:cNvPr id="214" name="テキスト ボックス 213">
          <a:extLst>
            <a:ext uri="{FF2B5EF4-FFF2-40B4-BE49-F238E27FC236}">
              <a16:creationId xmlns:a16="http://schemas.microsoft.com/office/drawing/2014/main" id="{00000000-0008-0000-1800-0000D6000000}"/>
            </a:ext>
          </a:extLst>
        </xdr:cNvPr>
        <xdr:cNvSpPr txBox="1"/>
      </xdr:nvSpPr>
      <xdr:spPr>
        <a:xfrm>
          <a:off x="7386638" y="148470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15" name="テキスト ボックス 214">
          <a:extLst>
            <a:ext uri="{FF2B5EF4-FFF2-40B4-BE49-F238E27FC236}">
              <a16:creationId xmlns:a16="http://schemas.microsoft.com/office/drawing/2014/main" id="{00000000-0008-0000-1800-0000D7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16" name="テキスト ボックス 215">
          <a:extLst>
            <a:ext uri="{FF2B5EF4-FFF2-40B4-BE49-F238E27FC236}">
              <a16:creationId xmlns:a16="http://schemas.microsoft.com/office/drawing/2014/main" id="{00000000-0008-0000-1800-0000D8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17" name="テキスト ボックス 216">
          <a:extLst>
            <a:ext uri="{FF2B5EF4-FFF2-40B4-BE49-F238E27FC236}">
              <a16:creationId xmlns:a16="http://schemas.microsoft.com/office/drawing/2014/main" id="{00000000-0008-0000-1800-0000D9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18" name="テキスト ボックス 217">
          <a:extLst>
            <a:ext uri="{FF2B5EF4-FFF2-40B4-BE49-F238E27FC236}">
              <a16:creationId xmlns:a16="http://schemas.microsoft.com/office/drawing/2014/main" id="{00000000-0008-0000-1800-0000DA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19" name="テキスト ボックス 218">
          <a:extLst>
            <a:ext uri="{FF2B5EF4-FFF2-40B4-BE49-F238E27FC236}">
              <a16:creationId xmlns:a16="http://schemas.microsoft.com/office/drawing/2014/main" id="{00000000-0008-0000-1800-0000DB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20" name="テキスト ボックス 219">
          <a:extLst>
            <a:ext uri="{FF2B5EF4-FFF2-40B4-BE49-F238E27FC236}">
              <a16:creationId xmlns:a16="http://schemas.microsoft.com/office/drawing/2014/main" id="{00000000-0008-0000-1800-0000DC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21" name="テキスト ボックス 220">
          <a:extLst>
            <a:ext uri="{FF2B5EF4-FFF2-40B4-BE49-F238E27FC236}">
              <a16:creationId xmlns:a16="http://schemas.microsoft.com/office/drawing/2014/main" id="{00000000-0008-0000-1800-0000DD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22" name="テキスト ボックス 221">
          <a:extLst>
            <a:ext uri="{FF2B5EF4-FFF2-40B4-BE49-F238E27FC236}">
              <a16:creationId xmlns:a16="http://schemas.microsoft.com/office/drawing/2014/main" id="{00000000-0008-0000-1800-0000DE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23" name="テキスト ボックス 222">
          <a:extLst>
            <a:ext uri="{FF2B5EF4-FFF2-40B4-BE49-F238E27FC236}">
              <a16:creationId xmlns:a16="http://schemas.microsoft.com/office/drawing/2014/main" id="{00000000-0008-0000-1800-0000DF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24" name="テキスト ボックス 223">
          <a:extLst>
            <a:ext uri="{FF2B5EF4-FFF2-40B4-BE49-F238E27FC236}">
              <a16:creationId xmlns:a16="http://schemas.microsoft.com/office/drawing/2014/main" id="{00000000-0008-0000-1800-0000E0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25" name="テキスト ボックス 224">
          <a:extLst>
            <a:ext uri="{FF2B5EF4-FFF2-40B4-BE49-F238E27FC236}">
              <a16:creationId xmlns:a16="http://schemas.microsoft.com/office/drawing/2014/main" id="{00000000-0008-0000-1800-0000E1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26" name="テキスト ボックス 225">
          <a:extLst>
            <a:ext uri="{FF2B5EF4-FFF2-40B4-BE49-F238E27FC236}">
              <a16:creationId xmlns:a16="http://schemas.microsoft.com/office/drawing/2014/main" id="{00000000-0008-0000-1800-0000E2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27" name="テキスト ボックス 226">
          <a:extLst>
            <a:ext uri="{FF2B5EF4-FFF2-40B4-BE49-F238E27FC236}">
              <a16:creationId xmlns:a16="http://schemas.microsoft.com/office/drawing/2014/main" id="{00000000-0008-0000-1800-0000E3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28" name="テキスト ボックス 227">
          <a:extLst>
            <a:ext uri="{FF2B5EF4-FFF2-40B4-BE49-F238E27FC236}">
              <a16:creationId xmlns:a16="http://schemas.microsoft.com/office/drawing/2014/main" id="{00000000-0008-0000-1800-0000E4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29" name="テキスト ボックス 228">
          <a:extLst>
            <a:ext uri="{FF2B5EF4-FFF2-40B4-BE49-F238E27FC236}">
              <a16:creationId xmlns:a16="http://schemas.microsoft.com/office/drawing/2014/main" id="{00000000-0008-0000-1800-0000E5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30" name="テキスト ボックス 229">
          <a:extLst>
            <a:ext uri="{FF2B5EF4-FFF2-40B4-BE49-F238E27FC236}">
              <a16:creationId xmlns:a16="http://schemas.microsoft.com/office/drawing/2014/main" id="{00000000-0008-0000-1800-0000E6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31" name="テキスト ボックス 230">
          <a:extLst>
            <a:ext uri="{FF2B5EF4-FFF2-40B4-BE49-F238E27FC236}">
              <a16:creationId xmlns:a16="http://schemas.microsoft.com/office/drawing/2014/main" id="{00000000-0008-0000-1800-0000E7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32" name="テキスト ボックス 231">
          <a:extLst>
            <a:ext uri="{FF2B5EF4-FFF2-40B4-BE49-F238E27FC236}">
              <a16:creationId xmlns:a16="http://schemas.microsoft.com/office/drawing/2014/main" id="{00000000-0008-0000-1800-0000E8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33" name="テキスト ボックス 232">
          <a:extLst>
            <a:ext uri="{FF2B5EF4-FFF2-40B4-BE49-F238E27FC236}">
              <a16:creationId xmlns:a16="http://schemas.microsoft.com/office/drawing/2014/main" id="{00000000-0008-0000-1800-0000E9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34" name="テキスト ボックス 233">
          <a:extLst>
            <a:ext uri="{FF2B5EF4-FFF2-40B4-BE49-F238E27FC236}">
              <a16:creationId xmlns:a16="http://schemas.microsoft.com/office/drawing/2014/main" id="{00000000-0008-0000-1800-0000EA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35" name="テキスト ボックス 234">
          <a:extLst>
            <a:ext uri="{FF2B5EF4-FFF2-40B4-BE49-F238E27FC236}">
              <a16:creationId xmlns:a16="http://schemas.microsoft.com/office/drawing/2014/main" id="{00000000-0008-0000-1800-0000EB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36" name="テキスト ボックス 235">
          <a:extLst>
            <a:ext uri="{FF2B5EF4-FFF2-40B4-BE49-F238E27FC236}">
              <a16:creationId xmlns:a16="http://schemas.microsoft.com/office/drawing/2014/main" id="{00000000-0008-0000-1800-0000EC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37" name="テキスト ボックス 236">
          <a:extLst>
            <a:ext uri="{FF2B5EF4-FFF2-40B4-BE49-F238E27FC236}">
              <a16:creationId xmlns:a16="http://schemas.microsoft.com/office/drawing/2014/main" id="{00000000-0008-0000-1800-0000ED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38" name="テキスト ボックス 237">
          <a:extLst>
            <a:ext uri="{FF2B5EF4-FFF2-40B4-BE49-F238E27FC236}">
              <a16:creationId xmlns:a16="http://schemas.microsoft.com/office/drawing/2014/main" id="{00000000-0008-0000-1800-0000EE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39" name="テキスト ボックス 238">
          <a:extLst>
            <a:ext uri="{FF2B5EF4-FFF2-40B4-BE49-F238E27FC236}">
              <a16:creationId xmlns:a16="http://schemas.microsoft.com/office/drawing/2014/main" id="{00000000-0008-0000-1800-0000EF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40" name="テキスト ボックス 239">
          <a:extLst>
            <a:ext uri="{FF2B5EF4-FFF2-40B4-BE49-F238E27FC236}">
              <a16:creationId xmlns:a16="http://schemas.microsoft.com/office/drawing/2014/main" id="{00000000-0008-0000-1800-0000F0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41" name="テキスト ボックス 240">
          <a:extLst>
            <a:ext uri="{FF2B5EF4-FFF2-40B4-BE49-F238E27FC236}">
              <a16:creationId xmlns:a16="http://schemas.microsoft.com/office/drawing/2014/main" id="{00000000-0008-0000-1800-0000F1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42" name="テキスト ボックス 241">
          <a:extLst>
            <a:ext uri="{FF2B5EF4-FFF2-40B4-BE49-F238E27FC236}">
              <a16:creationId xmlns:a16="http://schemas.microsoft.com/office/drawing/2014/main" id="{00000000-0008-0000-1800-0000F2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5</xdr:col>
      <xdr:colOff>314325</xdr:colOff>
      <xdr:row>85</xdr:row>
      <xdr:rowOff>0</xdr:rowOff>
    </xdr:from>
    <xdr:ext cx="184731" cy="264560"/>
    <xdr:sp macro="" textlink="">
      <xdr:nvSpPr>
        <xdr:cNvPr id="243" name="テキスト ボックス 242">
          <a:extLst>
            <a:ext uri="{FF2B5EF4-FFF2-40B4-BE49-F238E27FC236}">
              <a16:creationId xmlns:a16="http://schemas.microsoft.com/office/drawing/2014/main" id="{00000000-0008-0000-1800-0000F3000000}"/>
            </a:ext>
          </a:extLst>
        </xdr:cNvPr>
        <xdr:cNvSpPr txBox="1"/>
      </xdr:nvSpPr>
      <xdr:spPr>
        <a:xfrm>
          <a:off x="4743450"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8</xdr:col>
      <xdr:colOff>314325</xdr:colOff>
      <xdr:row>85</xdr:row>
      <xdr:rowOff>0</xdr:rowOff>
    </xdr:from>
    <xdr:ext cx="184731" cy="264560"/>
    <xdr:sp macro="" textlink="">
      <xdr:nvSpPr>
        <xdr:cNvPr id="244" name="テキスト ボックス 243">
          <a:extLst>
            <a:ext uri="{FF2B5EF4-FFF2-40B4-BE49-F238E27FC236}">
              <a16:creationId xmlns:a16="http://schemas.microsoft.com/office/drawing/2014/main" id="{00000000-0008-0000-1800-0000F4000000}"/>
            </a:ext>
          </a:extLst>
        </xdr:cNvPr>
        <xdr:cNvSpPr txBox="1"/>
      </xdr:nvSpPr>
      <xdr:spPr>
        <a:xfrm>
          <a:off x="8708231"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6</xdr:col>
      <xdr:colOff>314325</xdr:colOff>
      <xdr:row>85</xdr:row>
      <xdr:rowOff>0</xdr:rowOff>
    </xdr:from>
    <xdr:ext cx="184731" cy="264560"/>
    <xdr:sp macro="" textlink="">
      <xdr:nvSpPr>
        <xdr:cNvPr id="245" name="テキスト ボックス 244">
          <a:extLst>
            <a:ext uri="{FF2B5EF4-FFF2-40B4-BE49-F238E27FC236}">
              <a16:creationId xmlns:a16="http://schemas.microsoft.com/office/drawing/2014/main" id="{00000000-0008-0000-1800-0000F5000000}"/>
            </a:ext>
          </a:extLst>
        </xdr:cNvPr>
        <xdr:cNvSpPr txBox="1"/>
      </xdr:nvSpPr>
      <xdr:spPr>
        <a:xfrm>
          <a:off x="6065044"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4</xdr:col>
      <xdr:colOff>314325</xdr:colOff>
      <xdr:row>85</xdr:row>
      <xdr:rowOff>0</xdr:rowOff>
    </xdr:from>
    <xdr:ext cx="184731" cy="264560"/>
    <xdr:sp macro="" textlink="">
      <xdr:nvSpPr>
        <xdr:cNvPr id="246" name="テキスト ボックス 245">
          <a:extLst>
            <a:ext uri="{FF2B5EF4-FFF2-40B4-BE49-F238E27FC236}">
              <a16:creationId xmlns:a16="http://schemas.microsoft.com/office/drawing/2014/main" id="{00000000-0008-0000-1800-0000F6000000}"/>
            </a:ext>
          </a:extLst>
        </xdr:cNvPr>
        <xdr:cNvSpPr txBox="1"/>
      </xdr:nvSpPr>
      <xdr:spPr>
        <a:xfrm>
          <a:off x="3421856"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314325</xdr:colOff>
      <xdr:row>85</xdr:row>
      <xdr:rowOff>0</xdr:rowOff>
    </xdr:from>
    <xdr:ext cx="184731" cy="264560"/>
    <xdr:sp macro="" textlink="">
      <xdr:nvSpPr>
        <xdr:cNvPr id="247" name="テキスト ボックス 246">
          <a:extLst>
            <a:ext uri="{FF2B5EF4-FFF2-40B4-BE49-F238E27FC236}">
              <a16:creationId xmlns:a16="http://schemas.microsoft.com/office/drawing/2014/main" id="{00000000-0008-0000-1800-0000F7000000}"/>
            </a:ext>
          </a:extLst>
        </xdr:cNvPr>
        <xdr:cNvSpPr txBox="1"/>
      </xdr:nvSpPr>
      <xdr:spPr>
        <a:xfrm>
          <a:off x="7386638" y="17014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8.xml"/><Relationship Id="rId1" Type="http://schemas.openxmlformats.org/officeDocument/2006/relationships/printerSettings" Target="../printerSettings/printerSettings22.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control" Target="../activeX/activeX5.xml"/><Relationship Id="rId4" Type="http://schemas.openxmlformats.org/officeDocument/2006/relationships/control" Target="../activeX/activeX1.xml"/><Relationship Id="rId9" Type="http://schemas.openxmlformats.org/officeDocument/2006/relationships/control" Target="../activeX/activeX4.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4441E-711E-45EA-92D6-3699C800CF9F}">
  <dimension ref="A1:P28"/>
  <sheetViews>
    <sheetView showGridLines="0" tabSelected="1" view="pageBreakPreview" zoomScaleNormal="100" zoomScaleSheetLayoutView="100" workbookViewId="0">
      <selection activeCell="I17" sqref="I17"/>
    </sheetView>
  </sheetViews>
  <sheetFormatPr defaultColWidth="9" defaultRowHeight="13.5" x14ac:dyDescent="0.15"/>
  <cols>
    <col min="1" max="1" width="1.5" style="810" customWidth="1"/>
    <col min="2" max="2" width="9" style="810"/>
    <col min="3" max="3" width="29" style="810" customWidth="1"/>
    <col min="4" max="4" width="11.375" style="810" customWidth="1"/>
    <col min="5" max="5" width="45.375" style="810" customWidth="1"/>
    <col min="6" max="6" width="22" style="810" customWidth="1"/>
    <col min="7" max="7" width="2" style="810" customWidth="1"/>
    <col min="8" max="16384" width="9" style="810"/>
  </cols>
  <sheetData>
    <row r="1" spans="1:16" s="798" customFormat="1" ht="23.65" customHeight="1" x14ac:dyDescent="0.15">
      <c r="B1" s="1086" t="s">
        <v>0</v>
      </c>
      <c r="C1" s="1087"/>
      <c r="D1" s="1087"/>
      <c r="E1" s="1088"/>
      <c r="F1" s="817"/>
    </row>
    <row r="2" spans="1:16" s="798" customFormat="1" ht="15.75" customHeight="1" x14ac:dyDescent="0.15">
      <c r="B2" s="799" t="s">
        <v>1</v>
      </c>
      <c r="C2" s="800"/>
      <c r="D2" s="800"/>
      <c r="E2" s="800"/>
      <c r="F2" s="800"/>
    </row>
    <row r="3" spans="1:16" s="798" customFormat="1" ht="15.75" customHeight="1" x14ac:dyDescent="0.15">
      <c r="B3" s="799"/>
      <c r="C3" s="800"/>
      <c r="D3" s="800"/>
      <c r="E3" s="800"/>
      <c r="F3" s="800"/>
    </row>
    <row r="4" spans="1:16" s="798" customFormat="1" ht="15" customHeight="1" x14ac:dyDescent="0.15">
      <c r="B4" s="1089" t="s">
        <v>2</v>
      </c>
      <c r="C4" s="1090"/>
      <c r="D4" s="1090"/>
      <c r="E4" s="1090"/>
      <c r="F4" s="1091"/>
    </row>
    <row r="5" spans="1:16" s="802" customFormat="1" ht="15" customHeight="1" x14ac:dyDescent="0.15">
      <c r="A5" s="801"/>
      <c r="B5" s="1092"/>
      <c r="C5" s="1093"/>
      <c r="D5" s="1093"/>
      <c r="E5" s="1093"/>
      <c r="F5" s="1094"/>
      <c r="P5" s="796"/>
    </row>
    <row r="6" spans="1:16" s="803" customFormat="1" ht="15" customHeight="1" x14ac:dyDescent="0.15">
      <c r="B6" s="1092"/>
      <c r="C6" s="1093"/>
      <c r="D6" s="1093"/>
      <c r="E6" s="1093"/>
      <c r="F6" s="1094"/>
      <c r="G6" s="804"/>
      <c r="H6" s="804"/>
      <c r="I6" s="804"/>
      <c r="J6" s="804"/>
      <c r="K6" s="804"/>
      <c r="L6" s="805"/>
    </row>
    <row r="7" spans="1:16" s="803" customFormat="1" ht="38.65" customHeight="1" x14ac:dyDescent="0.15">
      <c r="B7" s="1095"/>
      <c r="C7" s="1096"/>
      <c r="D7" s="1096"/>
      <c r="E7" s="1096"/>
      <c r="F7" s="1097"/>
      <c r="G7" s="806"/>
      <c r="H7" s="806"/>
      <c r="I7" s="804"/>
      <c r="J7" s="804"/>
      <c r="K7" s="804"/>
      <c r="L7" s="804"/>
      <c r="M7" s="804"/>
      <c r="N7" s="805"/>
    </row>
    <row r="8" spans="1:16" s="803" customFormat="1" ht="21" customHeight="1" x14ac:dyDescent="0.15">
      <c r="B8" s="807"/>
      <c r="C8" s="807"/>
      <c r="D8" s="807"/>
      <c r="E8" s="807"/>
      <c r="F8" s="807"/>
      <c r="G8" s="806"/>
      <c r="H8" s="806"/>
      <c r="I8" s="804"/>
      <c r="J8" s="804"/>
      <c r="K8" s="804"/>
      <c r="L8" s="804"/>
      <c r="M8" s="804"/>
      <c r="N8" s="805"/>
    </row>
    <row r="9" spans="1:16" s="803" customFormat="1" ht="15" customHeight="1" x14ac:dyDescent="0.15">
      <c r="B9" s="808" t="s">
        <v>3</v>
      </c>
      <c r="C9" s="807"/>
      <c r="D9" s="807"/>
      <c r="E9" s="807"/>
      <c r="F9" s="807"/>
      <c r="G9" s="809"/>
      <c r="H9" s="809"/>
      <c r="I9" s="804"/>
      <c r="J9" s="804"/>
      <c r="K9" s="804"/>
      <c r="L9" s="804"/>
      <c r="M9" s="804"/>
      <c r="N9" s="805"/>
    </row>
    <row r="10" spans="1:16" s="803" customFormat="1" ht="7.5" customHeight="1" x14ac:dyDescent="0.15">
      <c r="B10" s="800"/>
      <c r="C10" s="800"/>
      <c r="D10" s="800"/>
      <c r="E10" s="800"/>
      <c r="F10" s="800"/>
      <c r="G10" s="809"/>
      <c r="H10" s="809"/>
      <c r="I10" s="804"/>
      <c r="J10" s="804"/>
      <c r="K10" s="804"/>
      <c r="L10" s="804"/>
      <c r="M10" s="804"/>
      <c r="N10" s="805"/>
    </row>
    <row r="11" spans="1:16" s="798" customFormat="1" ht="12.75" customHeight="1" x14ac:dyDescent="0.15">
      <c r="B11" s="1085" t="s">
        <v>4</v>
      </c>
      <c r="C11" s="1085"/>
      <c r="D11" s="1085"/>
      <c r="E11" s="1085"/>
      <c r="F11" s="1085"/>
    </row>
    <row r="12" spans="1:16" s="798" customFormat="1" ht="12.75" customHeight="1" x14ac:dyDescent="0.15">
      <c r="B12" s="1085"/>
      <c r="C12" s="1085"/>
      <c r="D12" s="1085"/>
      <c r="E12" s="1085"/>
      <c r="F12" s="1085"/>
    </row>
    <row r="13" spans="1:16" s="798" customFormat="1" ht="12.75" customHeight="1" x14ac:dyDescent="0.15">
      <c r="B13" s="1085"/>
      <c r="C13" s="1085"/>
      <c r="D13" s="1085"/>
      <c r="E13" s="1085"/>
      <c r="F13" s="1085"/>
    </row>
    <row r="14" spans="1:16" ht="12.75" customHeight="1" x14ac:dyDescent="0.15">
      <c r="B14" s="1085"/>
      <c r="C14" s="1085"/>
      <c r="D14" s="1085"/>
      <c r="E14" s="1085"/>
      <c r="F14" s="1085"/>
    </row>
    <row r="15" spans="1:16" ht="12.75" customHeight="1" x14ac:dyDescent="0.15">
      <c r="B15" s="1085"/>
      <c r="C15" s="1085"/>
      <c r="D15" s="1085"/>
      <c r="E15" s="1085"/>
      <c r="F15" s="1085"/>
    </row>
    <row r="16" spans="1:16" ht="27.6" customHeight="1" x14ac:dyDescent="0.15">
      <c r="B16" s="1085" t="s">
        <v>5</v>
      </c>
      <c r="C16" s="1085"/>
      <c r="D16" s="1085"/>
      <c r="E16" s="1085"/>
      <c r="F16" s="1085"/>
    </row>
    <row r="17" spans="2:6" ht="27.6" customHeight="1" x14ac:dyDescent="0.15">
      <c r="B17" s="1085"/>
      <c r="C17" s="1085"/>
      <c r="D17" s="1085"/>
      <c r="E17" s="1085"/>
      <c r="F17" s="1085"/>
    </row>
    <row r="18" spans="2:6" ht="15" customHeight="1" x14ac:dyDescent="0.15">
      <c r="B18" s="1085" t="s">
        <v>6</v>
      </c>
      <c r="C18" s="1085"/>
      <c r="D18" s="1085"/>
      <c r="E18" s="1085"/>
      <c r="F18" s="1085"/>
    </row>
    <row r="19" spans="2:6" ht="36.6" customHeight="1" x14ac:dyDescent="0.15">
      <c r="B19" s="1085"/>
      <c r="C19" s="1085"/>
      <c r="D19" s="1085"/>
      <c r="E19" s="1085"/>
      <c r="F19" s="1085"/>
    </row>
    <row r="20" spans="2:6" ht="12.75" customHeight="1" x14ac:dyDescent="0.15">
      <c r="B20" s="1085" t="s">
        <v>7</v>
      </c>
      <c r="C20" s="1085"/>
      <c r="D20" s="1085"/>
      <c r="E20" s="1085"/>
      <c r="F20" s="1085"/>
    </row>
    <row r="21" spans="2:6" ht="12.75" customHeight="1" x14ac:dyDescent="0.15">
      <c r="B21" s="1085"/>
      <c r="C21" s="1085"/>
      <c r="D21" s="1085"/>
      <c r="E21" s="1085"/>
      <c r="F21" s="1085"/>
    </row>
    <row r="22" spans="2:6" ht="12.75" customHeight="1" x14ac:dyDescent="0.15">
      <c r="B22" s="1085"/>
      <c r="C22" s="1085"/>
      <c r="D22" s="1085"/>
      <c r="E22" s="1085"/>
      <c r="F22" s="1085"/>
    </row>
    <row r="23" spans="2:6" ht="12.75" customHeight="1" x14ac:dyDescent="0.15">
      <c r="B23" s="1085"/>
      <c r="C23" s="1085"/>
      <c r="D23" s="1085"/>
      <c r="E23" s="1085"/>
      <c r="F23" s="1085"/>
    </row>
    <row r="24" spans="2:6" ht="15" customHeight="1" x14ac:dyDescent="0.15">
      <c r="B24" s="1085" t="s">
        <v>8</v>
      </c>
      <c r="C24" s="1085"/>
      <c r="D24" s="1085"/>
      <c r="E24" s="1085"/>
      <c r="F24" s="1085"/>
    </row>
    <row r="25" spans="2:6" ht="15" customHeight="1" x14ac:dyDescent="0.15">
      <c r="B25" s="1085"/>
      <c r="C25" s="1085"/>
      <c r="D25" s="1085"/>
      <c r="E25" s="1085"/>
      <c r="F25" s="1085"/>
    </row>
    <row r="26" spans="2:6" ht="15" customHeight="1" x14ac:dyDescent="0.15">
      <c r="B26" s="1085" t="s">
        <v>9</v>
      </c>
      <c r="C26" s="1085"/>
      <c r="D26" s="1085"/>
      <c r="E26" s="1085"/>
      <c r="F26" s="1085"/>
    </row>
    <row r="27" spans="2:6" ht="15" customHeight="1" x14ac:dyDescent="0.15">
      <c r="B27" s="1085"/>
      <c r="C27" s="1085"/>
      <c r="D27" s="1085"/>
      <c r="E27" s="1085"/>
      <c r="F27" s="1085"/>
    </row>
    <row r="28" spans="2:6" ht="15" customHeight="1" x14ac:dyDescent="0.15"/>
  </sheetData>
  <mergeCells count="8">
    <mergeCell ref="B24:F25"/>
    <mergeCell ref="B26:F27"/>
    <mergeCell ref="B1:E1"/>
    <mergeCell ref="B4:F7"/>
    <mergeCell ref="B11:F15"/>
    <mergeCell ref="B16:F17"/>
    <mergeCell ref="B18:F19"/>
    <mergeCell ref="B20:F23"/>
  </mergeCells>
  <phoneticPr fontId="25"/>
  <printOptions horizontalCentered="1"/>
  <pageMargins left="0.23622047244094491" right="0.23622047244094491" top="0.74803149606299213" bottom="0.74803149606299213" header="0.31496062992125984" footer="0.31496062992125984"/>
  <pageSetup paperSize="9" scale="11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7"/>
  <dimension ref="A1:Y86"/>
  <sheetViews>
    <sheetView view="pageBreakPreview" topLeftCell="B1" zoomScaleNormal="90" zoomScaleSheetLayoutView="100" workbookViewId="0">
      <selection activeCell="B10" sqref="B10:U10"/>
    </sheetView>
  </sheetViews>
  <sheetFormatPr defaultColWidth="9" defaultRowHeight="13.5" x14ac:dyDescent="0.15"/>
  <cols>
    <col min="1" max="1" width="2" style="376" customWidth="1"/>
    <col min="2" max="2" width="28.125" style="376" customWidth="1"/>
    <col min="3" max="5" width="15.875" style="376" customWidth="1"/>
    <col min="6" max="8" width="20.75" style="376" customWidth="1"/>
    <col min="9" max="9" width="17.625" style="376" customWidth="1"/>
    <col min="10" max="10" width="12.875" style="376" customWidth="1"/>
    <col min="11" max="11" width="12.375" style="376" customWidth="1"/>
    <col min="12" max="15" width="11.875" style="376" customWidth="1"/>
    <col min="16" max="16" width="12.125" style="376" customWidth="1"/>
    <col min="17" max="21" width="11.375" style="376" customWidth="1"/>
    <col min="22" max="23" width="11.875" style="376" customWidth="1"/>
    <col min="24" max="24" width="2" style="55" customWidth="1"/>
    <col min="25" max="16384" width="9" style="55"/>
  </cols>
  <sheetData>
    <row r="1" spans="1:25" customFormat="1" ht="24" customHeight="1" x14ac:dyDescent="0.15">
      <c r="A1" s="930"/>
      <c r="B1" s="245" t="str">
        <f>'コード '!A1</f>
        <v>電解二酸化マンガン（本邦生産者）</v>
      </c>
      <c r="C1" s="245"/>
      <c r="D1" s="245"/>
      <c r="E1" s="245"/>
      <c r="F1" s="930"/>
      <c r="G1" s="930"/>
      <c r="H1" s="930"/>
      <c r="I1" s="930"/>
      <c r="J1" s="450"/>
      <c r="K1" s="450"/>
      <c r="L1" s="450"/>
      <c r="M1" s="450"/>
      <c r="N1" s="450"/>
      <c r="O1" s="450"/>
      <c r="P1" s="450"/>
      <c r="Q1" s="450"/>
      <c r="R1" s="450"/>
      <c r="S1" s="450"/>
      <c r="T1" s="450"/>
      <c r="U1" s="450"/>
      <c r="V1" s="450"/>
      <c r="W1" s="450"/>
    </row>
    <row r="2" spans="1:25" customFormat="1" ht="19.5" customHeight="1" x14ac:dyDescent="0.15">
      <c r="A2" s="930"/>
      <c r="B2" s="931" t="s">
        <v>359</v>
      </c>
      <c r="C2" s="931"/>
      <c r="D2" s="931"/>
      <c r="E2" s="931"/>
      <c r="F2" s="930"/>
      <c r="G2" s="930"/>
      <c r="H2" s="930"/>
      <c r="I2" s="930"/>
      <c r="J2" s="450"/>
      <c r="K2" s="450"/>
      <c r="L2" s="450"/>
      <c r="M2" s="450"/>
      <c r="N2" s="450"/>
      <c r="O2" s="450"/>
      <c r="P2" s="450"/>
      <c r="Q2" s="450"/>
      <c r="R2" s="450"/>
      <c r="S2" s="450"/>
      <c r="T2" s="450"/>
      <c r="U2" s="450"/>
      <c r="V2" s="450"/>
      <c r="W2" s="450"/>
    </row>
    <row r="3" spans="1:25" customFormat="1" ht="9.75" customHeight="1" thickBot="1" x14ac:dyDescent="0.2">
      <c r="A3" s="450"/>
      <c r="B3" s="926"/>
      <c r="C3" s="926"/>
      <c r="D3" s="926"/>
      <c r="E3" s="926"/>
      <c r="F3" s="930"/>
      <c r="G3" s="930"/>
      <c r="H3" s="930"/>
      <c r="I3" s="930"/>
      <c r="J3" s="450"/>
      <c r="K3" s="450"/>
      <c r="L3" s="450"/>
      <c r="M3" s="450"/>
      <c r="N3" s="450"/>
      <c r="O3" s="450"/>
      <c r="P3" s="450"/>
      <c r="Q3" s="450"/>
      <c r="R3" s="450"/>
      <c r="S3" s="450"/>
      <c r="T3" s="450"/>
      <c r="U3" s="450"/>
      <c r="V3" s="450"/>
      <c r="W3" s="450"/>
    </row>
    <row r="4" spans="1:25" s="38" customFormat="1" ht="19.350000000000001" customHeight="1" thickBot="1" x14ac:dyDescent="0.2">
      <c r="A4" s="450"/>
      <c r="B4" s="924" t="s">
        <v>11</v>
      </c>
      <c r="C4" s="925"/>
      <c r="D4" s="925"/>
      <c r="E4" s="925"/>
      <c r="F4" s="1275" t="str">
        <f>IF(様式一覧表!D5="","",様式一覧表!D5)</f>
        <v/>
      </c>
      <c r="G4" s="1276"/>
      <c r="H4" s="932"/>
      <c r="I4" s="376"/>
      <c r="J4" s="376"/>
      <c r="K4" s="450"/>
      <c r="L4" s="933"/>
      <c r="M4" s="933"/>
      <c r="N4" s="933"/>
      <c r="O4" s="933"/>
      <c r="P4" s="450"/>
      <c r="Q4" s="450"/>
      <c r="R4" s="450"/>
      <c r="S4" s="450"/>
      <c r="T4" s="450"/>
      <c r="U4" s="450"/>
      <c r="V4" s="450"/>
      <c r="W4" s="450"/>
    </row>
    <row r="5" spans="1:25" ht="7.15" customHeight="1" x14ac:dyDescent="0.15">
      <c r="V5" s="450"/>
      <c r="W5" s="450"/>
    </row>
    <row r="6" spans="1:25" ht="22.5" customHeight="1" x14ac:dyDescent="0.15">
      <c r="B6" s="376" t="s">
        <v>360</v>
      </c>
      <c r="V6" s="450"/>
      <c r="W6" s="450"/>
    </row>
    <row r="7" spans="1:25" ht="22.5" customHeight="1" x14ac:dyDescent="0.15">
      <c r="B7" s="934" t="s">
        <v>361</v>
      </c>
      <c r="C7" s="935"/>
      <c r="D7" s="935"/>
      <c r="E7" s="935"/>
      <c r="F7" s="935"/>
      <c r="G7" s="935"/>
      <c r="H7" s="935"/>
      <c r="I7" s="935"/>
      <c r="J7" s="935"/>
      <c r="K7" s="935"/>
      <c r="L7" s="935"/>
      <c r="M7" s="935"/>
      <c r="N7" s="935"/>
      <c r="O7" s="935"/>
      <c r="P7" s="935"/>
      <c r="Q7" s="935"/>
      <c r="R7" s="935"/>
      <c r="S7" s="935"/>
      <c r="T7" s="935"/>
      <c r="U7" s="935"/>
      <c r="V7" s="936"/>
      <c r="W7" s="937"/>
    </row>
    <row r="8" spans="1:25" ht="15" customHeight="1" x14ac:dyDescent="0.15">
      <c r="B8" s="938" t="s">
        <v>362</v>
      </c>
      <c r="V8" s="450"/>
      <c r="W8" s="939"/>
    </row>
    <row r="9" spans="1:25" ht="15" customHeight="1" x14ac:dyDescent="0.15">
      <c r="B9" s="940" t="s">
        <v>363</v>
      </c>
      <c r="C9" s="941"/>
      <c r="D9" s="941"/>
      <c r="E9" s="941"/>
      <c r="V9" s="450"/>
      <c r="W9" s="939"/>
    </row>
    <row r="10" spans="1:25" s="352" customFormat="1" ht="29.1" customHeight="1" x14ac:dyDescent="0.15">
      <c r="A10" s="239"/>
      <c r="B10" s="1277" t="s">
        <v>364</v>
      </c>
      <c r="C10" s="1278"/>
      <c r="D10" s="1278"/>
      <c r="E10" s="1278"/>
      <c r="F10" s="1278"/>
      <c r="G10" s="1278"/>
      <c r="H10" s="1278"/>
      <c r="I10" s="1278"/>
      <c r="J10" s="1278"/>
      <c r="K10" s="1278"/>
      <c r="L10" s="1278"/>
      <c r="M10" s="1278"/>
      <c r="N10" s="1278"/>
      <c r="O10" s="1278"/>
      <c r="P10" s="1278"/>
      <c r="Q10" s="1278"/>
      <c r="R10" s="1278"/>
      <c r="S10" s="1278"/>
      <c r="T10" s="1278"/>
      <c r="U10" s="1278"/>
      <c r="V10" s="450"/>
      <c r="W10" s="939"/>
      <c r="X10"/>
      <c r="Y10"/>
    </row>
    <row r="11" spans="1:25" ht="15" customHeight="1" x14ac:dyDescent="0.15">
      <c r="B11" s="938" t="s">
        <v>365</v>
      </c>
      <c r="V11" s="450"/>
      <c r="W11" s="939"/>
    </row>
    <row r="12" spans="1:25" ht="15" customHeight="1" x14ac:dyDescent="0.15">
      <c r="B12" s="942" t="s">
        <v>366</v>
      </c>
      <c r="C12" s="943"/>
      <c r="D12" s="943"/>
      <c r="E12" s="943"/>
      <c r="F12" s="943"/>
      <c r="G12" s="943"/>
      <c r="H12" s="943"/>
      <c r="I12" s="943"/>
      <c r="J12" s="943"/>
      <c r="K12" s="943"/>
      <c r="L12" s="943"/>
      <c r="M12" s="943"/>
      <c r="N12" s="943"/>
      <c r="O12" s="943"/>
      <c r="P12" s="943"/>
      <c r="Q12" s="943"/>
      <c r="R12" s="943"/>
      <c r="S12" s="943"/>
      <c r="T12" s="943"/>
      <c r="U12" s="943"/>
      <c r="V12" s="944"/>
      <c r="W12" s="945"/>
    </row>
    <row r="13" spans="1:25" ht="15" customHeight="1" thickBot="1" x14ac:dyDescent="0.2">
      <c r="K13" s="946"/>
      <c r="V13" s="450"/>
    </row>
    <row r="14" spans="1:25" ht="71.25" customHeight="1" thickBot="1" x14ac:dyDescent="0.2">
      <c r="B14" s="947" t="s">
        <v>367</v>
      </c>
      <c r="C14" s="854" t="s">
        <v>368</v>
      </c>
      <c r="D14" s="855" t="s">
        <v>369</v>
      </c>
      <c r="E14" s="856" t="s">
        <v>370</v>
      </c>
      <c r="F14" s="948" t="s">
        <v>371</v>
      </c>
      <c r="G14" s="857" t="s">
        <v>372</v>
      </c>
      <c r="H14" s="848" t="s">
        <v>373</v>
      </c>
      <c r="I14" s="857" t="s">
        <v>374</v>
      </c>
      <c r="J14" s="857" t="s">
        <v>375</v>
      </c>
      <c r="K14" s="857" t="s">
        <v>376</v>
      </c>
      <c r="L14" s="949" t="s">
        <v>377</v>
      </c>
      <c r="M14" s="857" t="s">
        <v>378</v>
      </c>
      <c r="N14" s="857" t="s">
        <v>379</v>
      </c>
      <c r="O14" s="857" t="s">
        <v>380</v>
      </c>
      <c r="P14" s="857" t="s">
        <v>381</v>
      </c>
      <c r="Q14" s="949" t="s">
        <v>382</v>
      </c>
      <c r="R14" s="949" t="s">
        <v>383</v>
      </c>
      <c r="S14" s="949" t="s">
        <v>384</v>
      </c>
      <c r="T14" s="949" t="s">
        <v>385</v>
      </c>
      <c r="U14" s="949" t="s">
        <v>386</v>
      </c>
      <c r="V14" s="950" t="s">
        <v>387</v>
      </c>
      <c r="W14" s="951" t="s">
        <v>388</v>
      </c>
    </row>
    <row r="15" spans="1:25" ht="14.65" customHeight="1" x14ac:dyDescent="0.15">
      <c r="B15" s="952" t="s">
        <v>389</v>
      </c>
      <c r="C15" s="858" t="str">
        <f>IF(様式一覧表!$D$5="","",様式一覧表!$D$5)</f>
        <v/>
      </c>
      <c r="D15" s="858" t="str">
        <f>'コード '!$C$1</f>
        <v>本邦生産者</v>
      </c>
      <c r="E15" s="953" t="s">
        <v>390</v>
      </c>
      <c r="F15" s="860" t="s">
        <v>391</v>
      </c>
      <c r="G15" s="861" t="s">
        <v>392</v>
      </c>
      <c r="H15" s="861" t="s">
        <v>392</v>
      </c>
      <c r="I15" s="862"/>
      <c r="J15" s="862"/>
      <c r="K15" s="861" t="s">
        <v>392</v>
      </c>
      <c r="L15" s="954" t="str">
        <f>IFERROR(J15/I15,"")</f>
        <v/>
      </c>
      <c r="M15" s="862"/>
      <c r="N15" s="862"/>
      <c r="O15" s="862"/>
      <c r="P15" s="862"/>
      <c r="Q15" s="955" t="str">
        <f>IFERROR(M15/I15,"")</f>
        <v/>
      </c>
      <c r="R15" s="955" t="str">
        <f>IFERROR(N15/I15,"")</f>
        <v/>
      </c>
      <c r="S15" s="955" t="str">
        <f>IFERROR(O15/I15,"")</f>
        <v/>
      </c>
      <c r="T15" s="955" t="str">
        <f>IFERROR(P15/I15,"")</f>
        <v/>
      </c>
      <c r="U15" s="955" t="str">
        <f>IFERROR((M15+N15+O15+P15)/I15,"")</f>
        <v/>
      </c>
      <c r="V15" s="956" t="str">
        <f>IFERROR(L15-U15,"")</f>
        <v/>
      </c>
      <c r="W15" s="957">
        <f>J15-M15-N15-O15-P15</f>
        <v>0</v>
      </c>
    </row>
    <row r="16" spans="1:25" ht="14.65" customHeight="1" x14ac:dyDescent="0.15">
      <c r="B16" s="958" t="s">
        <v>389</v>
      </c>
      <c r="C16" s="863" t="str">
        <f>IF(様式一覧表!$D$5="","",様式一覧表!$D$5)</f>
        <v/>
      </c>
      <c r="D16" s="863" t="str">
        <f>'コード '!$C$1</f>
        <v>本邦生産者</v>
      </c>
      <c r="E16" s="959" t="s">
        <v>393</v>
      </c>
      <c r="F16" s="960"/>
      <c r="G16" s="865"/>
      <c r="H16" s="865"/>
      <c r="I16" s="866"/>
      <c r="J16" s="866"/>
      <c r="K16" s="961"/>
      <c r="L16" s="962" t="str">
        <f t="shared" ref="L16:L79" si="0">IFERROR(J16/I16,"")</f>
        <v/>
      </c>
      <c r="M16" s="866"/>
      <c r="N16" s="866"/>
      <c r="O16" s="866"/>
      <c r="P16" s="866"/>
      <c r="Q16" s="963" t="str">
        <f t="shared" ref="Q16:Q79" si="1">IFERROR(M16/I16,"")</f>
        <v/>
      </c>
      <c r="R16" s="963" t="str">
        <f t="shared" ref="R16:R79" si="2">IFERROR(N16/I16,"")</f>
        <v/>
      </c>
      <c r="S16" s="963" t="str">
        <f t="shared" ref="S16:S79" si="3">IFERROR(O16/I16,"")</f>
        <v/>
      </c>
      <c r="T16" s="963" t="str">
        <f t="shared" ref="T16:T79" si="4">IFERROR(P16/I16,"")</f>
        <v/>
      </c>
      <c r="U16" s="963" t="str">
        <f t="shared" ref="U16:U79" si="5">IFERROR((M16+N16+O16+P16)/I16,"")</f>
        <v/>
      </c>
      <c r="V16" s="964" t="str">
        <f t="shared" ref="V16:V79" si="6">IFERROR(L16-U16,"")</f>
        <v/>
      </c>
      <c r="W16" s="965">
        <f t="shared" ref="W16" si="7">J16-M16-N16-O16-P16</f>
        <v>0</v>
      </c>
    </row>
    <row r="17" spans="2:23" ht="14.65" customHeight="1" x14ac:dyDescent="0.15">
      <c r="B17" s="958" t="s">
        <v>389</v>
      </c>
      <c r="C17" s="863" t="str">
        <f>IF(様式一覧表!$D$5="","",様式一覧表!$D$5)</f>
        <v/>
      </c>
      <c r="D17" s="863" t="str">
        <f>'コード '!$C$1</f>
        <v>本邦生産者</v>
      </c>
      <c r="E17" s="959" t="s">
        <v>393</v>
      </c>
      <c r="F17" s="960"/>
      <c r="G17" s="865"/>
      <c r="H17" s="865"/>
      <c r="I17" s="866"/>
      <c r="J17" s="866"/>
      <c r="K17" s="961"/>
      <c r="L17" s="962" t="str">
        <f t="shared" si="0"/>
        <v/>
      </c>
      <c r="M17" s="866"/>
      <c r="N17" s="866"/>
      <c r="O17" s="866"/>
      <c r="P17" s="866"/>
      <c r="Q17" s="963" t="str">
        <f t="shared" si="1"/>
        <v/>
      </c>
      <c r="R17" s="963" t="str">
        <f t="shared" si="2"/>
        <v/>
      </c>
      <c r="S17" s="963" t="str">
        <f t="shared" si="3"/>
        <v/>
      </c>
      <c r="T17" s="963" t="str">
        <f t="shared" si="4"/>
        <v/>
      </c>
      <c r="U17" s="963" t="str">
        <f t="shared" si="5"/>
        <v/>
      </c>
      <c r="V17" s="966" t="str">
        <f t="shared" si="6"/>
        <v/>
      </c>
      <c r="W17" s="965">
        <f t="shared" ref="W17:W48" si="8">J17-M17-N17-O17-P17</f>
        <v>0</v>
      </c>
    </row>
    <row r="18" spans="2:23" ht="14.65" customHeight="1" x14ac:dyDescent="0.15">
      <c r="B18" s="958" t="s">
        <v>389</v>
      </c>
      <c r="C18" s="863" t="str">
        <f>IF(様式一覧表!$D$5="","",様式一覧表!$D$5)</f>
        <v/>
      </c>
      <c r="D18" s="863" t="str">
        <f>'コード '!$C$1</f>
        <v>本邦生産者</v>
      </c>
      <c r="E18" s="959" t="s">
        <v>393</v>
      </c>
      <c r="F18" s="960"/>
      <c r="G18" s="865"/>
      <c r="H18" s="865"/>
      <c r="I18" s="866"/>
      <c r="J18" s="866"/>
      <c r="K18" s="961"/>
      <c r="L18" s="962" t="str">
        <f t="shared" si="0"/>
        <v/>
      </c>
      <c r="M18" s="866"/>
      <c r="N18" s="866"/>
      <c r="O18" s="866"/>
      <c r="P18" s="866"/>
      <c r="Q18" s="963" t="str">
        <f t="shared" si="1"/>
        <v/>
      </c>
      <c r="R18" s="963" t="str">
        <f t="shared" si="2"/>
        <v/>
      </c>
      <c r="S18" s="963" t="str">
        <f t="shared" si="3"/>
        <v/>
      </c>
      <c r="T18" s="963" t="str">
        <f t="shared" si="4"/>
        <v/>
      </c>
      <c r="U18" s="963" t="str">
        <f t="shared" si="5"/>
        <v/>
      </c>
      <c r="V18" s="966" t="str">
        <f t="shared" si="6"/>
        <v/>
      </c>
      <c r="W18" s="965">
        <f t="shared" si="8"/>
        <v>0</v>
      </c>
    </row>
    <row r="19" spans="2:23" ht="14.65" customHeight="1" x14ac:dyDescent="0.15">
      <c r="B19" s="958" t="s">
        <v>389</v>
      </c>
      <c r="C19" s="863" t="str">
        <f>IF(様式一覧表!$D$5="","",様式一覧表!$D$5)</f>
        <v/>
      </c>
      <c r="D19" s="863" t="str">
        <f>'コード '!$C$1</f>
        <v>本邦生産者</v>
      </c>
      <c r="E19" s="959" t="s">
        <v>393</v>
      </c>
      <c r="F19" s="960"/>
      <c r="G19" s="865"/>
      <c r="H19" s="865"/>
      <c r="I19" s="866"/>
      <c r="J19" s="866"/>
      <c r="K19" s="961"/>
      <c r="L19" s="962" t="str">
        <f t="shared" si="0"/>
        <v/>
      </c>
      <c r="M19" s="866"/>
      <c r="N19" s="866"/>
      <c r="O19" s="866"/>
      <c r="P19" s="866"/>
      <c r="Q19" s="963" t="str">
        <f t="shared" si="1"/>
        <v/>
      </c>
      <c r="R19" s="963" t="str">
        <f t="shared" si="2"/>
        <v/>
      </c>
      <c r="S19" s="963" t="str">
        <f t="shared" si="3"/>
        <v/>
      </c>
      <c r="T19" s="963" t="str">
        <f t="shared" si="4"/>
        <v/>
      </c>
      <c r="U19" s="963" t="str">
        <f t="shared" si="5"/>
        <v/>
      </c>
      <c r="V19" s="966" t="str">
        <f t="shared" si="6"/>
        <v/>
      </c>
      <c r="W19" s="965">
        <f t="shared" si="8"/>
        <v>0</v>
      </c>
    </row>
    <row r="20" spans="2:23" ht="14.65" customHeight="1" x14ac:dyDescent="0.15">
      <c r="B20" s="958" t="s">
        <v>389</v>
      </c>
      <c r="C20" s="863" t="str">
        <f>IF(様式一覧表!$D$5="","",様式一覧表!$D$5)</f>
        <v/>
      </c>
      <c r="D20" s="863" t="str">
        <f>'コード '!$C$1</f>
        <v>本邦生産者</v>
      </c>
      <c r="E20" s="959" t="s">
        <v>393</v>
      </c>
      <c r="F20" s="960"/>
      <c r="G20" s="865"/>
      <c r="H20" s="865"/>
      <c r="I20" s="866"/>
      <c r="J20" s="866"/>
      <c r="K20" s="961"/>
      <c r="L20" s="962" t="str">
        <f t="shared" si="0"/>
        <v/>
      </c>
      <c r="M20" s="866"/>
      <c r="N20" s="866"/>
      <c r="O20" s="866"/>
      <c r="P20" s="866"/>
      <c r="Q20" s="963" t="str">
        <f t="shared" si="1"/>
        <v/>
      </c>
      <c r="R20" s="963" t="str">
        <f t="shared" si="2"/>
        <v/>
      </c>
      <c r="S20" s="963" t="str">
        <f t="shared" si="3"/>
        <v/>
      </c>
      <c r="T20" s="963" t="str">
        <f t="shared" si="4"/>
        <v/>
      </c>
      <c r="U20" s="963" t="str">
        <f t="shared" si="5"/>
        <v/>
      </c>
      <c r="V20" s="966" t="str">
        <f t="shared" si="6"/>
        <v/>
      </c>
      <c r="W20" s="965">
        <f t="shared" si="8"/>
        <v>0</v>
      </c>
    </row>
    <row r="21" spans="2:23" ht="14.65" customHeight="1" x14ac:dyDescent="0.15">
      <c r="B21" s="958" t="s">
        <v>389</v>
      </c>
      <c r="C21" s="863" t="str">
        <f>IF(様式一覧表!$D$5="","",様式一覧表!$D$5)</f>
        <v/>
      </c>
      <c r="D21" s="863" t="str">
        <f>'コード '!$C$1</f>
        <v>本邦生産者</v>
      </c>
      <c r="E21" s="959" t="s">
        <v>393</v>
      </c>
      <c r="F21" s="960"/>
      <c r="G21" s="865"/>
      <c r="H21" s="865"/>
      <c r="I21" s="866"/>
      <c r="J21" s="866"/>
      <c r="K21" s="961"/>
      <c r="L21" s="962" t="str">
        <f t="shared" si="0"/>
        <v/>
      </c>
      <c r="M21" s="866"/>
      <c r="N21" s="866"/>
      <c r="O21" s="866"/>
      <c r="P21" s="866"/>
      <c r="Q21" s="963" t="str">
        <f t="shared" si="1"/>
        <v/>
      </c>
      <c r="R21" s="963" t="str">
        <f t="shared" si="2"/>
        <v/>
      </c>
      <c r="S21" s="963" t="str">
        <f t="shared" si="3"/>
        <v/>
      </c>
      <c r="T21" s="963" t="str">
        <f t="shared" si="4"/>
        <v/>
      </c>
      <c r="U21" s="963" t="str">
        <f t="shared" si="5"/>
        <v/>
      </c>
      <c r="V21" s="966" t="str">
        <f t="shared" si="6"/>
        <v/>
      </c>
      <c r="W21" s="965">
        <f t="shared" si="8"/>
        <v>0</v>
      </c>
    </row>
    <row r="22" spans="2:23" ht="14.65" customHeight="1" x14ac:dyDescent="0.15">
      <c r="B22" s="958" t="s">
        <v>389</v>
      </c>
      <c r="C22" s="863" t="str">
        <f>IF(様式一覧表!$D$5="","",様式一覧表!$D$5)</f>
        <v/>
      </c>
      <c r="D22" s="863" t="str">
        <f>'コード '!$C$1</f>
        <v>本邦生産者</v>
      </c>
      <c r="E22" s="959" t="s">
        <v>393</v>
      </c>
      <c r="F22" s="960"/>
      <c r="G22" s="865"/>
      <c r="H22" s="865"/>
      <c r="I22" s="866"/>
      <c r="J22" s="866"/>
      <c r="K22" s="961"/>
      <c r="L22" s="962" t="str">
        <f t="shared" si="0"/>
        <v/>
      </c>
      <c r="M22" s="866"/>
      <c r="N22" s="866"/>
      <c r="O22" s="866"/>
      <c r="P22" s="866"/>
      <c r="Q22" s="963" t="str">
        <f t="shared" si="1"/>
        <v/>
      </c>
      <c r="R22" s="963" t="str">
        <f t="shared" si="2"/>
        <v/>
      </c>
      <c r="S22" s="963" t="str">
        <f t="shared" si="3"/>
        <v/>
      </c>
      <c r="T22" s="963" t="str">
        <f t="shared" si="4"/>
        <v/>
      </c>
      <c r="U22" s="963" t="str">
        <f t="shared" si="5"/>
        <v/>
      </c>
      <c r="V22" s="966" t="str">
        <f t="shared" si="6"/>
        <v/>
      </c>
      <c r="W22" s="965">
        <f t="shared" si="8"/>
        <v>0</v>
      </c>
    </row>
    <row r="23" spans="2:23" ht="14.65" customHeight="1" x14ac:dyDescent="0.15">
      <c r="B23" s="958" t="s">
        <v>389</v>
      </c>
      <c r="C23" s="863" t="str">
        <f>IF(様式一覧表!$D$5="","",様式一覧表!$D$5)</f>
        <v/>
      </c>
      <c r="D23" s="863" t="str">
        <f>'コード '!$C$1</f>
        <v>本邦生産者</v>
      </c>
      <c r="E23" s="959" t="s">
        <v>393</v>
      </c>
      <c r="F23" s="960"/>
      <c r="G23" s="865"/>
      <c r="H23" s="865"/>
      <c r="I23" s="866"/>
      <c r="J23" s="866"/>
      <c r="K23" s="961"/>
      <c r="L23" s="962" t="str">
        <f t="shared" si="0"/>
        <v/>
      </c>
      <c r="M23" s="866"/>
      <c r="N23" s="866"/>
      <c r="O23" s="866"/>
      <c r="P23" s="866"/>
      <c r="Q23" s="963" t="str">
        <f t="shared" si="1"/>
        <v/>
      </c>
      <c r="R23" s="963" t="str">
        <f t="shared" si="2"/>
        <v/>
      </c>
      <c r="S23" s="963" t="str">
        <f t="shared" si="3"/>
        <v/>
      </c>
      <c r="T23" s="963" t="str">
        <f t="shared" si="4"/>
        <v/>
      </c>
      <c r="U23" s="963" t="str">
        <f t="shared" si="5"/>
        <v/>
      </c>
      <c r="V23" s="966" t="str">
        <f t="shared" si="6"/>
        <v/>
      </c>
      <c r="W23" s="965">
        <f t="shared" si="8"/>
        <v>0</v>
      </c>
    </row>
    <row r="24" spans="2:23" ht="14.65" customHeight="1" x14ac:dyDescent="0.15">
      <c r="B24" s="958" t="s">
        <v>389</v>
      </c>
      <c r="C24" s="863" t="str">
        <f>IF(様式一覧表!$D$5="","",様式一覧表!$D$5)</f>
        <v/>
      </c>
      <c r="D24" s="863" t="str">
        <f>'コード '!$C$1</f>
        <v>本邦生産者</v>
      </c>
      <c r="E24" s="959" t="s">
        <v>393</v>
      </c>
      <c r="F24" s="960"/>
      <c r="G24" s="865"/>
      <c r="H24" s="865"/>
      <c r="I24" s="866"/>
      <c r="J24" s="866"/>
      <c r="K24" s="961"/>
      <c r="L24" s="962" t="str">
        <f t="shared" si="0"/>
        <v/>
      </c>
      <c r="M24" s="866"/>
      <c r="N24" s="866"/>
      <c r="O24" s="866"/>
      <c r="P24" s="866"/>
      <c r="Q24" s="963" t="str">
        <f t="shared" si="1"/>
        <v/>
      </c>
      <c r="R24" s="963" t="str">
        <f t="shared" si="2"/>
        <v/>
      </c>
      <c r="S24" s="963" t="str">
        <f t="shared" si="3"/>
        <v/>
      </c>
      <c r="T24" s="963" t="str">
        <f t="shared" si="4"/>
        <v/>
      </c>
      <c r="U24" s="963" t="str">
        <f t="shared" si="5"/>
        <v/>
      </c>
      <c r="V24" s="966" t="str">
        <f t="shared" si="6"/>
        <v/>
      </c>
      <c r="W24" s="965">
        <f t="shared" si="8"/>
        <v>0</v>
      </c>
    </row>
    <row r="25" spans="2:23" ht="14.65" customHeight="1" thickBot="1" x14ac:dyDescent="0.2">
      <c r="B25" s="967" t="s">
        <v>389</v>
      </c>
      <c r="C25" s="968" t="str">
        <f>IF(様式一覧表!$D$5="","",様式一覧表!$D$5)</f>
        <v/>
      </c>
      <c r="D25" s="968" t="str">
        <f>'コード '!$C$1</f>
        <v>本邦生産者</v>
      </c>
      <c r="E25" s="969" t="s">
        <v>393</v>
      </c>
      <c r="F25" s="970"/>
      <c r="G25" s="971"/>
      <c r="H25" s="971"/>
      <c r="I25" s="877"/>
      <c r="J25" s="877"/>
      <c r="K25" s="972"/>
      <c r="L25" s="973" t="str">
        <f t="shared" si="0"/>
        <v/>
      </c>
      <c r="M25" s="869"/>
      <c r="N25" s="974"/>
      <c r="O25" s="974"/>
      <c r="P25" s="974"/>
      <c r="Q25" s="975" t="str">
        <f t="shared" si="1"/>
        <v/>
      </c>
      <c r="R25" s="975" t="str">
        <f t="shared" si="2"/>
        <v/>
      </c>
      <c r="S25" s="975" t="str">
        <f t="shared" si="3"/>
        <v/>
      </c>
      <c r="T25" s="975" t="str">
        <f t="shared" si="4"/>
        <v/>
      </c>
      <c r="U25" s="975" t="str">
        <f t="shared" si="5"/>
        <v/>
      </c>
      <c r="V25" s="976" t="str">
        <f t="shared" si="6"/>
        <v/>
      </c>
      <c r="W25" s="977">
        <f t="shared" si="8"/>
        <v>0</v>
      </c>
    </row>
    <row r="26" spans="2:23" ht="14.65" customHeight="1" thickTop="1" thickBot="1" x14ac:dyDescent="0.2">
      <c r="B26" s="978" t="s">
        <v>394</v>
      </c>
      <c r="C26" s="870"/>
      <c r="D26" s="870"/>
      <c r="E26" s="872"/>
      <c r="F26" s="870"/>
      <c r="G26" s="870"/>
      <c r="H26" s="870"/>
      <c r="I26" s="881">
        <f>SUM(I15:I25)</f>
        <v>0</v>
      </c>
      <c r="J26" s="881">
        <f>SUM(J15:J25)</f>
        <v>0</v>
      </c>
      <c r="K26" s="874"/>
      <c r="L26" s="979" t="str">
        <f t="shared" si="0"/>
        <v/>
      </c>
      <c r="M26" s="873">
        <f>SUM(M15:M25)</f>
        <v>0</v>
      </c>
      <c r="N26" s="873">
        <f>SUM(N15:N25)</f>
        <v>0</v>
      </c>
      <c r="O26" s="873">
        <f>SUM(O15:O25)</f>
        <v>0</v>
      </c>
      <c r="P26" s="873">
        <f>SUM(P15:P25)</f>
        <v>0</v>
      </c>
      <c r="Q26" s="873" t="str">
        <f t="shared" si="1"/>
        <v/>
      </c>
      <c r="R26" s="873" t="str">
        <f t="shared" si="2"/>
        <v/>
      </c>
      <c r="S26" s="873" t="str">
        <f t="shared" si="3"/>
        <v/>
      </c>
      <c r="T26" s="873" t="str">
        <f t="shared" si="4"/>
        <v/>
      </c>
      <c r="U26" s="873" t="str">
        <f t="shared" si="5"/>
        <v/>
      </c>
      <c r="V26" s="980" t="str">
        <f t="shared" si="6"/>
        <v/>
      </c>
      <c r="W26" s="981">
        <f t="shared" si="8"/>
        <v>0</v>
      </c>
    </row>
    <row r="27" spans="2:23" ht="14.65" customHeight="1" x14ac:dyDescent="0.15">
      <c r="B27" s="952" t="s">
        <v>395</v>
      </c>
      <c r="C27" s="858" t="str">
        <f>IF(様式一覧表!$D$5="","",様式一覧表!$D$5)</f>
        <v/>
      </c>
      <c r="D27" s="858" t="str">
        <f>'コード '!$C$1</f>
        <v>本邦生産者</v>
      </c>
      <c r="E27" s="953" t="s">
        <v>390</v>
      </c>
      <c r="F27" s="860" t="s">
        <v>391</v>
      </c>
      <c r="G27" s="861" t="s">
        <v>392</v>
      </c>
      <c r="H27" s="861" t="s">
        <v>392</v>
      </c>
      <c r="I27" s="866"/>
      <c r="J27" s="866"/>
      <c r="K27" s="861" t="s">
        <v>392</v>
      </c>
      <c r="L27" s="954" t="str">
        <f t="shared" si="0"/>
        <v/>
      </c>
      <c r="M27" s="862"/>
      <c r="N27" s="862"/>
      <c r="O27" s="862"/>
      <c r="P27" s="862"/>
      <c r="Q27" s="955" t="str">
        <f t="shared" si="1"/>
        <v/>
      </c>
      <c r="R27" s="963" t="str">
        <f t="shared" si="2"/>
        <v/>
      </c>
      <c r="S27" s="955" t="str">
        <f t="shared" si="3"/>
        <v/>
      </c>
      <c r="T27" s="955" t="str">
        <f t="shared" si="4"/>
        <v/>
      </c>
      <c r="U27" s="955" t="str">
        <f t="shared" si="5"/>
        <v/>
      </c>
      <c r="V27" s="956" t="str">
        <f t="shared" si="6"/>
        <v/>
      </c>
      <c r="W27" s="957">
        <f t="shared" si="8"/>
        <v>0</v>
      </c>
    </row>
    <row r="28" spans="2:23" ht="14.65" customHeight="1" x14ac:dyDescent="0.15">
      <c r="B28" s="958" t="s">
        <v>395</v>
      </c>
      <c r="C28" s="863" t="str">
        <f>IF(様式一覧表!$D$5="","",様式一覧表!$D$5)</f>
        <v/>
      </c>
      <c r="D28" s="863" t="str">
        <f>'コード '!$C$1</f>
        <v>本邦生産者</v>
      </c>
      <c r="E28" s="959" t="s">
        <v>393</v>
      </c>
      <c r="F28" s="960"/>
      <c r="G28" s="865"/>
      <c r="H28" s="865"/>
      <c r="I28" s="866"/>
      <c r="J28" s="866"/>
      <c r="K28" s="961"/>
      <c r="L28" s="962" t="str">
        <f t="shared" si="0"/>
        <v/>
      </c>
      <c r="M28" s="866"/>
      <c r="N28" s="866"/>
      <c r="O28" s="866"/>
      <c r="P28" s="866"/>
      <c r="Q28" s="963" t="str">
        <f t="shared" si="1"/>
        <v/>
      </c>
      <c r="R28" s="963" t="str">
        <f t="shared" si="2"/>
        <v/>
      </c>
      <c r="S28" s="963" t="str">
        <f t="shared" si="3"/>
        <v/>
      </c>
      <c r="T28" s="963" t="str">
        <f t="shared" si="4"/>
        <v/>
      </c>
      <c r="U28" s="982" t="str">
        <f t="shared" si="5"/>
        <v/>
      </c>
      <c r="V28" s="964" t="str">
        <f t="shared" si="6"/>
        <v/>
      </c>
      <c r="W28" s="965">
        <f t="shared" si="8"/>
        <v>0</v>
      </c>
    </row>
    <row r="29" spans="2:23" ht="14.65" customHeight="1" x14ac:dyDescent="0.15">
      <c r="B29" s="958" t="s">
        <v>395</v>
      </c>
      <c r="C29" s="863" t="str">
        <f>IF(様式一覧表!$D$5="","",様式一覧表!$D$5)</f>
        <v/>
      </c>
      <c r="D29" s="863" t="str">
        <f>'コード '!$C$1</f>
        <v>本邦生産者</v>
      </c>
      <c r="E29" s="959" t="s">
        <v>393</v>
      </c>
      <c r="F29" s="960"/>
      <c r="G29" s="865"/>
      <c r="H29" s="865"/>
      <c r="I29" s="866"/>
      <c r="J29" s="866"/>
      <c r="K29" s="961"/>
      <c r="L29" s="962" t="str">
        <f t="shared" si="0"/>
        <v/>
      </c>
      <c r="M29" s="866"/>
      <c r="N29" s="866"/>
      <c r="O29" s="866"/>
      <c r="P29" s="866"/>
      <c r="Q29" s="963" t="str">
        <f t="shared" si="1"/>
        <v/>
      </c>
      <c r="R29" s="963" t="str">
        <f t="shared" si="2"/>
        <v/>
      </c>
      <c r="S29" s="963" t="str">
        <f t="shared" si="3"/>
        <v/>
      </c>
      <c r="T29" s="963" t="str">
        <f t="shared" si="4"/>
        <v/>
      </c>
      <c r="U29" s="963" t="str">
        <f t="shared" si="5"/>
        <v/>
      </c>
      <c r="V29" s="966" t="str">
        <f t="shared" si="6"/>
        <v/>
      </c>
      <c r="W29" s="965">
        <f t="shared" si="8"/>
        <v>0</v>
      </c>
    </row>
    <row r="30" spans="2:23" ht="14.65" customHeight="1" x14ac:dyDescent="0.15">
      <c r="B30" s="958" t="s">
        <v>395</v>
      </c>
      <c r="C30" s="863" t="str">
        <f>IF(様式一覧表!$D$5="","",様式一覧表!$D$5)</f>
        <v/>
      </c>
      <c r="D30" s="863" t="str">
        <f>'コード '!$C$1</f>
        <v>本邦生産者</v>
      </c>
      <c r="E30" s="959" t="s">
        <v>393</v>
      </c>
      <c r="F30" s="960"/>
      <c r="G30" s="865"/>
      <c r="H30" s="865"/>
      <c r="I30" s="866"/>
      <c r="J30" s="866"/>
      <c r="K30" s="961"/>
      <c r="L30" s="962" t="str">
        <f t="shared" si="0"/>
        <v/>
      </c>
      <c r="M30" s="866"/>
      <c r="N30" s="866"/>
      <c r="O30" s="866"/>
      <c r="P30" s="866"/>
      <c r="Q30" s="963" t="str">
        <f t="shared" si="1"/>
        <v/>
      </c>
      <c r="R30" s="963" t="str">
        <f t="shared" si="2"/>
        <v/>
      </c>
      <c r="S30" s="963" t="str">
        <f t="shared" si="3"/>
        <v/>
      </c>
      <c r="T30" s="963" t="str">
        <f t="shared" si="4"/>
        <v/>
      </c>
      <c r="U30" s="963" t="str">
        <f t="shared" si="5"/>
        <v/>
      </c>
      <c r="V30" s="966" t="str">
        <f t="shared" si="6"/>
        <v/>
      </c>
      <c r="W30" s="965">
        <f t="shared" si="8"/>
        <v>0</v>
      </c>
    </row>
    <row r="31" spans="2:23" ht="14.65" customHeight="1" x14ac:dyDescent="0.15">
      <c r="B31" s="958" t="s">
        <v>395</v>
      </c>
      <c r="C31" s="863" t="str">
        <f>IF(様式一覧表!$D$5="","",様式一覧表!$D$5)</f>
        <v/>
      </c>
      <c r="D31" s="863" t="str">
        <f>'コード '!$C$1</f>
        <v>本邦生産者</v>
      </c>
      <c r="E31" s="959" t="s">
        <v>393</v>
      </c>
      <c r="F31" s="960"/>
      <c r="G31" s="865"/>
      <c r="H31" s="865"/>
      <c r="I31" s="866"/>
      <c r="J31" s="866"/>
      <c r="K31" s="961"/>
      <c r="L31" s="962" t="str">
        <f t="shared" si="0"/>
        <v/>
      </c>
      <c r="M31" s="866"/>
      <c r="N31" s="866"/>
      <c r="O31" s="866"/>
      <c r="P31" s="866"/>
      <c r="Q31" s="963" t="str">
        <f t="shared" si="1"/>
        <v/>
      </c>
      <c r="R31" s="963" t="str">
        <f t="shared" si="2"/>
        <v/>
      </c>
      <c r="S31" s="963" t="str">
        <f t="shared" si="3"/>
        <v/>
      </c>
      <c r="T31" s="963" t="str">
        <f t="shared" si="4"/>
        <v/>
      </c>
      <c r="U31" s="963" t="str">
        <f t="shared" si="5"/>
        <v/>
      </c>
      <c r="V31" s="966" t="str">
        <f t="shared" si="6"/>
        <v/>
      </c>
      <c r="W31" s="965">
        <f t="shared" si="8"/>
        <v>0</v>
      </c>
    </row>
    <row r="32" spans="2:23" ht="14.65" customHeight="1" x14ac:dyDescent="0.15">
      <c r="B32" s="958" t="s">
        <v>395</v>
      </c>
      <c r="C32" s="863" t="str">
        <f>IF(様式一覧表!$D$5="","",様式一覧表!$D$5)</f>
        <v/>
      </c>
      <c r="D32" s="863" t="str">
        <f>'コード '!$C$1</f>
        <v>本邦生産者</v>
      </c>
      <c r="E32" s="959" t="s">
        <v>393</v>
      </c>
      <c r="F32" s="960"/>
      <c r="G32" s="865"/>
      <c r="H32" s="865"/>
      <c r="I32" s="866"/>
      <c r="J32" s="866"/>
      <c r="K32" s="961"/>
      <c r="L32" s="962" t="str">
        <f t="shared" si="0"/>
        <v/>
      </c>
      <c r="M32" s="866"/>
      <c r="N32" s="866"/>
      <c r="O32" s="866"/>
      <c r="P32" s="866"/>
      <c r="Q32" s="963" t="str">
        <f t="shared" si="1"/>
        <v/>
      </c>
      <c r="R32" s="963" t="str">
        <f t="shared" si="2"/>
        <v/>
      </c>
      <c r="S32" s="963" t="str">
        <f t="shared" si="3"/>
        <v/>
      </c>
      <c r="T32" s="963" t="str">
        <f t="shared" si="4"/>
        <v/>
      </c>
      <c r="U32" s="963" t="str">
        <f t="shared" si="5"/>
        <v/>
      </c>
      <c r="V32" s="966" t="str">
        <f t="shared" si="6"/>
        <v/>
      </c>
      <c r="W32" s="965">
        <f t="shared" si="8"/>
        <v>0</v>
      </c>
    </row>
    <row r="33" spans="2:23" ht="14.65" customHeight="1" x14ac:dyDescent="0.15">
      <c r="B33" s="958" t="s">
        <v>395</v>
      </c>
      <c r="C33" s="863" t="str">
        <f>IF(様式一覧表!$D$5="","",様式一覧表!$D$5)</f>
        <v/>
      </c>
      <c r="D33" s="863" t="str">
        <f>'コード '!$C$1</f>
        <v>本邦生産者</v>
      </c>
      <c r="E33" s="959" t="s">
        <v>393</v>
      </c>
      <c r="F33" s="960"/>
      <c r="G33" s="865"/>
      <c r="H33" s="865"/>
      <c r="I33" s="866"/>
      <c r="J33" s="866"/>
      <c r="K33" s="961"/>
      <c r="L33" s="962" t="str">
        <f t="shared" si="0"/>
        <v/>
      </c>
      <c r="M33" s="866"/>
      <c r="N33" s="866"/>
      <c r="O33" s="866"/>
      <c r="P33" s="866"/>
      <c r="Q33" s="963" t="str">
        <f t="shared" si="1"/>
        <v/>
      </c>
      <c r="R33" s="963" t="str">
        <f t="shared" si="2"/>
        <v/>
      </c>
      <c r="S33" s="963" t="str">
        <f t="shared" si="3"/>
        <v/>
      </c>
      <c r="T33" s="963" t="str">
        <f t="shared" si="4"/>
        <v/>
      </c>
      <c r="U33" s="963" t="str">
        <f t="shared" si="5"/>
        <v/>
      </c>
      <c r="V33" s="966" t="str">
        <f t="shared" si="6"/>
        <v/>
      </c>
      <c r="W33" s="965">
        <f t="shared" si="8"/>
        <v>0</v>
      </c>
    </row>
    <row r="34" spans="2:23" ht="14.65" customHeight="1" x14ac:dyDescent="0.15">
      <c r="B34" s="958" t="s">
        <v>395</v>
      </c>
      <c r="C34" s="863" t="str">
        <f>IF(様式一覧表!$D$5="","",様式一覧表!$D$5)</f>
        <v/>
      </c>
      <c r="D34" s="863" t="str">
        <f>'コード '!$C$1</f>
        <v>本邦生産者</v>
      </c>
      <c r="E34" s="959" t="s">
        <v>393</v>
      </c>
      <c r="F34" s="960"/>
      <c r="G34" s="865"/>
      <c r="H34" s="865"/>
      <c r="I34" s="866"/>
      <c r="J34" s="866"/>
      <c r="K34" s="961"/>
      <c r="L34" s="962" t="str">
        <f t="shared" si="0"/>
        <v/>
      </c>
      <c r="M34" s="866"/>
      <c r="N34" s="866"/>
      <c r="O34" s="866"/>
      <c r="P34" s="866"/>
      <c r="Q34" s="963" t="str">
        <f t="shared" si="1"/>
        <v/>
      </c>
      <c r="R34" s="963" t="str">
        <f t="shared" si="2"/>
        <v/>
      </c>
      <c r="S34" s="963" t="str">
        <f t="shared" si="3"/>
        <v/>
      </c>
      <c r="T34" s="963" t="str">
        <f t="shared" si="4"/>
        <v/>
      </c>
      <c r="U34" s="963" t="str">
        <f t="shared" si="5"/>
        <v/>
      </c>
      <c r="V34" s="966" t="str">
        <f t="shared" si="6"/>
        <v/>
      </c>
      <c r="W34" s="965">
        <f t="shared" si="8"/>
        <v>0</v>
      </c>
    </row>
    <row r="35" spans="2:23" ht="14.65" customHeight="1" x14ac:dyDescent="0.15">
      <c r="B35" s="958" t="s">
        <v>395</v>
      </c>
      <c r="C35" s="863" t="str">
        <f>IF(様式一覧表!$D$5="","",様式一覧表!$D$5)</f>
        <v/>
      </c>
      <c r="D35" s="863" t="str">
        <f>'コード '!$C$1</f>
        <v>本邦生産者</v>
      </c>
      <c r="E35" s="959" t="s">
        <v>393</v>
      </c>
      <c r="F35" s="960"/>
      <c r="G35" s="865"/>
      <c r="H35" s="865"/>
      <c r="I35" s="866"/>
      <c r="J35" s="866"/>
      <c r="K35" s="961"/>
      <c r="L35" s="962" t="str">
        <f t="shared" si="0"/>
        <v/>
      </c>
      <c r="M35" s="866"/>
      <c r="N35" s="866"/>
      <c r="O35" s="866"/>
      <c r="P35" s="866"/>
      <c r="Q35" s="963" t="str">
        <f t="shared" si="1"/>
        <v/>
      </c>
      <c r="R35" s="963" t="str">
        <f t="shared" si="2"/>
        <v/>
      </c>
      <c r="S35" s="963" t="str">
        <f t="shared" si="3"/>
        <v/>
      </c>
      <c r="T35" s="963" t="str">
        <f t="shared" si="4"/>
        <v/>
      </c>
      <c r="U35" s="963" t="str">
        <f t="shared" si="5"/>
        <v/>
      </c>
      <c r="V35" s="966" t="str">
        <f t="shared" si="6"/>
        <v/>
      </c>
      <c r="W35" s="965">
        <f t="shared" si="8"/>
        <v>0</v>
      </c>
    </row>
    <row r="36" spans="2:23" ht="14.65" customHeight="1" x14ac:dyDescent="0.15">
      <c r="B36" s="958" t="s">
        <v>395</v>
      </c>
      <c r="C36" s="863" t="str">
        <f>IF(様式一覧表!$D$5="","",様式一覧表!$D$5)</f>
        <v/>
      </c>
      <c r="D36" s="863" t="str">
        <f>'コード '!$C$1</f>
        <v>本邦生産者</v>
      </c>
      <c r="E36" s="959" t="s">
        <v>393</v>
      </c>
      <c r="F36" s="960"/>
      <c r="G36" s="865"/>
      <c r="H36" s="865"/>
      <c r="I36" s="866"/>
      <c r="J36" s="866"/>
      <c r="K36" s="961"/>
      <c r="L36" s="962" t="str">
        <f t="shared" si="0"/>
        <v/>
      </c>
      <c r="M36" s="866"/>
      <c r="N36" s="866"/>
      <c r="O36" s="866"/>
      <c r="P36" s="866"/>
      <c r="Q36" s="963" t="str">
        <f t="shared" si="1"/>
        <v/>
      </c>
      <c r="R36" s="963" t="str">
        <f t="shared" si="2"/>
        <v/>
      </c>
      <c r="S36" s="963" t="str">
        <f t="shared" si="3"/>
        <v/>
      </c>
      <c r="T36" s="963" t="str">
        <f t="shared" si="4"/>
        <v/>
      </c>
      <c r="U36" s="963" t="str">
        <f t="shared" si="5"/>
        <v/>
      </c>
      <c r="V36" s="966" t="str">
        <f t="shared" si="6"/>
        <v/>
      </c>
      <c r="W36" s="965">
        <f t="shared" si="8"/>
        <v>0</v>
      </c>
    </row>
    <row r="37" spans="2:23" ht="14.65" customHeight="1" thickBot="1" x14ac:dyDescent="0.2">
      <c r="B37" s="983" t="s">
        <v>395</v>
      </c>
      <c r="C37" s="867" t="str">
        <f>IF(様式一覧表!$D$5="","",様式一覧表!$D$5)</f>
        <v/>
      </c>
      <c r="D37" s="867" t="str">
        <f>'コード '!$C$1</f>
        <v>本邦生産者</v>
      </c>
      <c r="E37" s="868" t="s">
        <v>393</v>
      </c>
      <c r="F37" s="984"/>
      <c r="G37" s="865"/>
      <c r="H37" s="865"/>
      <c r="I37" s="869"/>
      <c r="J37" s="869"/>
      <c r="K37" s="972"/>
      <c r="L37" s="973" t="str">
        <f t="shared" si="0"/>
        <v/>
      </c>
      <c r="M37" s="869"/>
      <c r="N37" s="974"/>
      <c r="O37" s="974"/>
      <c r="P37" s="974"/>
      <c r="Q37" s="975" t="str">
        <f t="shared" si="1"/>
        <v/>
      </c>
      <c r="R37" s="975" t="str">
        <f t="shared" si="2"/>
        <v/>
      </c>
      <c r="S37" s="975" t="str">
        <f t="shared" si="3"/>
        <v/>
      </c>
      <c r="T37" s="975" t="str">
        <f t="shared" si="4"/>
        <v/>
      </c>
      <c r="U37" s="975" t="str">
        <f t="shared" si="5"/>
        <v/>
      </c>
      <c r="V37" s="976" t="str">
        <f t="shared" si="6"/>
        <v/>
      </c>
      <c r="W37" s="977">
        <f t="shared" si="8"/>
        <v>0</v>
      </c>
    </row>
    <row r="38" spans="2:23" ht="14.65" customHeight="1" thickTop="1" thickBot="1" x14ac:dyDescent="0.2">
      <c r="B38" s="978" t="s">
        <v>394</v>
      </c>
      <c r="C38" s="870"/>
      <c r="D38" s="870"/>
      <c r="E38" s="872"/>
      <c r="F38" s="870"/>
      <c r="G38" s="870"/>
      <c r="H38" s="870"/>
      <c r="I38" s="873">
        <f>SUM(I27:I37)</f>
        <v>0</v>
      </c>
      <c r="J38" s="873">
        <f>SUM(J27:J37)</f>
        <v>0</v>
      </c>
      <c r="K38" s="874"/>
      <c r="L38" s="979" t="str">
        <f t="shared" si="0"/>
        <v/>
      </c>
      <c r="M38" s="873">
        <f>SUM(M27:M37)</f>
        <v>0</v>
      </c>
      <c r="N38" s="873">
        <f>SUM(N27:N37)</f>
        <v>0</v>
      </c>
      <c r="O38" s="873">
        <f>SUM(O27:O37)</f>
        <v>0</v>
      </c>
      <c r="P38" s="873">
        <f>SUM(P27:P37)</f>
        <v>0</v>
      </c>
      <c r="Q38" s="873" t="str">
        <f t="shared" si="1"/>
        <v/>
      </c>
      <c r="R38" s="873" t="str">
        <f t="shared" si="2"/>
        <v/>
      </c>
      <c r="S38" s="873" t="str">
        <f t="shared" si="3"/>
        <v/>
      </c>
      <c r="T38" s="873" t="str">
        <f t="shared" si="4"/>
        <v/>
      </c>
      <c r="U38" s="873" t="str">
        <f t="shared" si="5"/>
        <v/>
      </c>
      <c r="V38" s="980" t="str">
        <f t="shared" si="6"/>
        <v/>
      </c>
      <c r="W38" s="981">
        <f t="shared" si="8"/>
        <v>0</v>
      </c>
    </row>
    <row r="39" spans="2:23" ht="14.65" customHeight="1" x14ac:dyDescent="0.15">
      <c r="B39" s="952" t="s">
        <v>396</v>
      </c>
      <c r="C39" s="858" t="str">
        <f>IF(様式一覧表!$D$5="","",様式一覧表!$D$5)</f>
        <v/>
      </c>
      <c r="D39" s="858" t="str">
        <f>'コード '!$C$1</f>
        <v>本邦生産者</v>
      </c>
      <c r="E39" s="953" t="s">
        <v>390</v>
      </c>
      <c r="F39" s="860" t="s">
        <v>391</v>
      </c>
      <c r="G39" s="861" t="s">
        <v>392</v>
      </c>
      <c r="H39" s="861" t="s">
        <v>392</v>
      </c>
      <c r="I39" s="862"/>
      <c r="J39" s="862"/>
      <c r="K39" s="985" t="s">
        <v>392</v>
      </c>
      <c r="L39" s="986" t="str">
        <f t="shared" si="0"/>
        <v/>
      </c>
      <c r="M39" s="862"/>
      <c r="N39" s="862"/>
      <c r="O39" s="862"/>
      <c r="P39" s="862"/>
      <c r="Q39" s="982" t="str">
        <f t="shared" si="1"/>
        <v/>
      </c>
      <c r="R39" s="982" t="str">
        <f t="shared" si="2"/>
        <v/>
      </c>
      <c r="S39" s="982" t="str">
        <f t="shared" si="3"/>
        <v/>
      </c>
      <c r="T39" s="982" t="str">
        <f t="shared" si="4"/>
        <v/>
      </c>
      <c r="U39" s="982" t="str">
        <f t="shared" si="5"/>
        <v/>
      </c>
      <c r="V39" s="987" t="str">
        <f t="shared" si="6"/>
        <v/>
      </c>
      <c r="W39" s="957">
        <f t="shared" si="8"/>
        <v>0</v>
      </c>
    </row>
    <row r="40" spans="2:23" ht="14.65" customHeight="1" x14ac:dyDescent="0.15">
      <c r="B40" s="958" t="s">
        <v>396</v>
      </c>
      <c r="C40" s="863" t="str">
        <f>IF(様式一覧表!$D$5="","",様式一覧表!$D$5)</f>
        <v/>
      </c>
      <c r="D40" s="863" t="str">
        <f>'コード '!$C$1</f>
        <v>本邦生産者</v>
      </c>
      <c r="E40" s="959" t="s">
        <v>393</v>
      </c>
      <c r="F40" s="960"/>
      <c r="G40" s="865"/>
      <c r="H40" s="865"/>
      <c r="I40" s="866"/>
      <c r="J40" s="866"/>
      <c r="K40" s="961"/>
      <c r="L40" s="962" t="str">
        <f t="shared" si="0"/>
        <v/>
      </c>
      <c r="M40" s="866"/>
      <c r="N40" s="866"/>
      <c r="O40" s="866"/>
      <c r="P40" s="866"/>
      <c r="Q40" s="963" t="str">
        <f t="shared" si="1"/>
        <v/>
      </c>
      <c r="R40" s="963" t="str">
        <f t="shared" si="2"/>
        <v/>
      </c>
      <c r="S40" s="963" t="str">
        <f t="shared" si="3"/>
        <v/>
      </c>
      <c r="T40" s="963" t="str">
        <f t="shared" si="4"/>
        <v/>
      </c>
      <c r="U40" s="963" t="str">
        <f t="shared" si="5"/>
        <v/>
      </c>
      <c r="V40" s="964" t="str">
        <f t="shared" si="6"/>
        <v/>
      </c>
      <c r="W40" s="965">
        <f t="shared" si="8"/>
        <v>0</v>
      </c>
    </row>
    <row r="41" spans="2:23" ht="14.65" customHeight="1" x14ac:dyDescent="0.15">
      <c r="B41" s="958" t="s">
        <v>396</v>
      </c>
      <c r="C41" s="863" t="str">
        <f>IF(様式一覧表!$D$5="","",様式一覧表!$D$5)</f>
        <v/>
      </c>
      <c r="D41" s="863" t="str">
        <f>'コード '!$C$1</f>
        <v>本邦生産者</v>
      </c>
      <c r="E41" s="959" t="s">
        <v>393</v>
      </c>
      <c r="F41" s="960"/>
      <c r="G41" s="865"/>
      <c r="H41" s="865"/>
      <c r="I41" s="866"/>
      <c r="J41" s="866"/>
      <c r="K41" s="961"/>
      <c r="L41" s="962" t="str">
        <f t="shared" si="0"/>
        <v/>
      </c>
      <c r="M41" s="866"/>
      <c r="N41" s="866"/>
      <c r="O41" s="866"/>
      <c r="P41" s="866"/>
      <c r="Q41" s="963" t="str">
        <f t="shared" si="1"/>
        <v/>
      </c>
      <c r="R41" s="963" t="str">
        <f t="shared" si="2"/>
        <v/>
      </c>
      <c r="S41" s="963" t="str">
        <f t="shared" si="3"/>
        <v/>
      </c>
      <c r="T41" s="963" t="str">
        <f t="shared" si="4"/>
        <v/>
      </c>
      <c r="U41" s="963" t="str">
        <f t="shared" si="5"/>
        <v/>
      </c>
      <c r="V41" s="966" t="str">
        <f t="shared" si="6"/>
        <v/>
      </c>
      <c r="W41" s="965">
        <f t="shared" si="8"/>
        <v>0</v>
      </c>
    </row>
    <row r="42" spans="2:23" ht="14.65" customHeight="1" x14ac:dyDescent="0.15">
      <c r="B42" s="958" t="s">
        <v>396</v>
      </c>
      <c r="C42" s="863" t="str">
        <f>IF(様式一覧表!$D$5="","",様式一覧表!$D$5)</f>
        <v/>
      </c>
      <c r="D42" s="863" t="str">
        <f>'コード '!$C$1</f>
        <v>本邦生産者</v>
      </c>
      <c r="E42" s="959" t="s">
        <v>393</v>
      </c>
      <c r="F42" s="960"/>
      <c r="G42" s="865"/>
      <c r="H42" s="865"/>
      <c r="I42" s="866"/>
      <c r="J42" s="866"/>
      <c r="K42" s="961"/>
      <c r="L42" s="962" t="str">
        <f t="shared" si="0"/>
        <v/>
      </c>
      <c r="M42" s="866"/>
      <c r="N42" s="866"/>
      <c r="O42" s="866"/>
      <c r="P42" s="866"/>
      <c r="Q42" s="963" t="str">
        <f t="shared" si="1"/>
        <v/>
      </c>
      <c r="R42" s="963" t="str">
        <f t="shared" si="2"/>
        <v/>
      </c>
      <c r="S42" s="963" t="str">
        <f t="shared" si="3"/>
        <v/>
      </c>
      <c r="T42" s="963" t="str">
        <f t="shared" si="4"/>
        <v/>
      </c>
      <c r="U42" s="963" t="str">
        <f t="shared" si="5"/>
        <v/>
      </c>
      <c r="V42" s="966" t="str">
        <f t="shared" si="6"/>
        <v/>
      </c>
      <c r="W42" s="965">
        <f t="shared" si="8"/>
        <v>0</v>
      </c>
    </row>
    <row r="43" spans="2:23" ht="14.65" customHeight="1" x14ac:dyDescent="0.15">
      <c r="B43" s="958" t="s">
        <v>396</v>
      </c>
      <c r="C43" s="863" t="str">
        <f>IF(様式一覧表!$D$5="","",様式一覧表!$D$5)</f>
        <v/>
      </c>
      <c r="D43" s="863" t="str">
        <f>'コード '!$C$1</f>
        <v>本邦生産者</v>
      </c>
      <c r="E43" s="959" t="s">
        <v>393</v>
      </c>
      <c r="F43" s="960"/>
      <c r="G43" s="865"/>
      <c r="H43" s="865"/>
      <c r="I43" s="866"/>
      <c r="J43" s="866"/>
      <c r="K43" s="961"/>
      <c r="L43" s="962" t="str">
        <f t="shared" si="0"/>
        <v/>
      </c>
      <c r="M43" s="866"/>
      <c r="N43" s="866"/>
      <c r="O43" s="866"/>
      <c r="P43" s="866"/>
      <c r="Q43" s="963" t="str">
        <f t="shared" si="1"/>
        <v/>
      </c>
      <c r="R43" s="963" t="str">
        <f t="shared" si="2"/>
        <v/>
      </c>
      <c r="S43" s="963" t="str">
        <f t="shared" si="3"/>
        <v/>
      </c>
      <c r="T43" s="963" t="str">
        <f t="shared" si="4"/>
        <v/>
      </c>
      <c r="U43" s="963" t="str">
        <f t="shared" si="5"/>
        <v/>
      </c>
      <c r="V43" s="966" t="str">
        <f t="shared" si="6"/>
        <v/>
      </c>
      <c r="W43" s="965">
        <f t="shared" si="8"/>
        <v>0</v>
      </c>
    </row>
    <row r="44" spans="2:23" ht="14.65" customHeight="1" x14ac:dyDescent="0.15">
      <c r="B44" s="958" t="s">
        <v>396</v>
      </c>
      <c r="C44" s="863" t="str">
        <f>IF(様式一覧表!$D$5="","",様式一覧表!$D$5)</f>
        <v/>
      </c>
      <c r="D44" s="863" t="str">
        <f>'コード '!$C$1</f>
        <v>本邦生産者</v>
      </c>
      <c r="E44" s="959" t="s">
        <v>393</v>
      </c>
      <c r="F44" s="960"/>
      <c r="G44" s="865"/>
      <c r="H44" s="865"/>
      <c r="I44" s="866"/>
      <c r="J44" s="866"/>
      <c r="K44" s="961"/>
      <c r="L44" s="962" t="str">
        <f t="shared" si="0"/>
        <v/>
      </c>
      <c r="M44" s="866"/>
      <c r="N44" s="866"/>
      <c r="O44" s="866"/>
      <c r="P44" s="866"/>
      <c r="Q44" s="963" t="str">
        <f t="shared" si="1"/>
        <v/>
      </c>
      <c r="R44" s="963" t="str">
        <f t="shared" si="2"/>
        <v/>
      </c>
      <c r="S44" s="963" t="str">
        <f t="shared" si="3"/>
        <v/>
      </c>
      <c r="T44" s="963" t="str">
        <f t="shared" si="4"/>
        <v/>
      </c>
      <c r="U44" s="963" t="str">
        <f t="shared" si="5"/>
        <v/>
      </c>
      <c r="V44" s="966" t="str">
        <f t="shared" si="6"/>
        <v/>
      </c>
      <c r="W44" s="965">
        <f t="shared" si="8"/>
        <v>0</v>
      </c>
    </row>
    <row r="45" spans="2:23" ht="14.65" customHeight="1" x14ac:dyDescent="0.15">
      <c r="B45" s="958" t="s">
        <v>396</v>
      </c>
      <c r="C45" s="863" t="str">
        <f>IF(様式一覧表!$D$5="","",様式一覧表!$D$5)</f>
        <v/>
      </c>
      <c r="D45" s="863" t="str">
        <f>'コード '!$C$1</f>
        <v>本邦生産者</v>
      </c>
      <c r="E45" s="959" t="s">
        <v>393</v>
      </c>
      <c r="F45" s="960"/>
      <c r="G45" s="865"/>
      <c r="H45" s="865"/>
      <c r="I45" s="866"/>
      <c r="J45" s="866"/>
      <c r="K45" s="961"/>
      <c r="L45" s="962" t="str">
        <f t="shared" si="0"/>
        <v/>
      </c>
      <c r="M45" s="866"/>
      <c r="N45" s="866"/>
      <c r="O45" s="866"/>
      <c r="P45" s="866"/>
      <c r="Q45" s="963" t="str">
        <f t="shared" si="1"/>
        <v/>
      </c>
      <c r="R45" s="963" t="str">
        <f t="shared" si="2"/>
        <v/>
      </c>
      <c r="S45" s="963" t="str">
        <f t="shared" si="3"/>
        <v/>
      </c>
      <c r="T45" s="963" t="str">
        <f t="shared" si="4"/>
        <v/>
      </c>
      <c r="U45" s="963" t="str">
        <f t="shared" si="5"/>
        <v/>
      </c>
      <c r="V45" s="966" t="str">
        <f t="shared" si="6"/>
        <v/>
      </c>
      <c r="W45" s="965">
        <f t="shared" si="8"/>
        <v>0</v>
      </c>
    </row>
    <row r="46" spans="2:23" ht="14.65" customHeight="1" x14ac:dyDescent="0.15">
      <c r="B46" s="958" t="s">
        <v>396</v>
      </c>
      <c r="C46" s="863" t="str">
        <f>IF(様式一覧表!$D$5="","",様式一覧表!$D$5)</f>
        <v/>
      </c>
      <c r="D46" s="863" t="str">
        <f>'コード '!$C$1</f>
        <v>本邦生産者</v>
      </c>
      <c r="E46" s="959" t="s">
        <v>393</v>
      </c>
      <c r="F46" s="960"/>
      <c r="G46" s="865"/>
      <c r="H46" s="865"/>
      <c r="I46" s="866"/>
      <c r="J46" s="866"/>
      <c r="K46" s="961"/>
      <c r="L46" s="962" t="str">
        <f t="shared" si="0"/>
        <v/>
      </c>
      <c r="M46" s="866"/>
      <c r="N46" s="866"/>
      <c r="O46" s="866"/>
      <c r="P46" s="866"/>
      <c r="Q46" s="963" t="str">
        <f t="shared" si="1"/>
        <v/>
      </c>
      <c r="R46" s="963" t="str">
        <f t="shared" si="2"/>
        <v/>
      </c>
      <c r="S46" s="963" t="str">
        <f t="shared" si="3"/>
        <v/>
      </c>
      <c r="T46" s="963" t="str">
        <f t="shared" si="4"/>
        <v/>
      </c>
      <c r="U46" s="963" t="str">
        <f t="shared" si="5"/>
        <v/>
      </c>
      <c r="V46" s="966" t="str">
        <f t="shared" si="6"/>
        <v/>
      </c>
      <c r="W46" s="965">
        <f t="shared" si="8"/>
        <v>0</v>
      </c>
    </row>
    <row r="47" spans="2:23" ht="14.65" customHeight="1" x14ac:dyDescent="0.15">
      <c r="B47" s="958" t="s">
        <v>396</v>
      </c>
      <c r="C47" s="863" t="str">
        <f>IF(様式一覧表!$D$5="","",様式一覧表!$D$5)</f>
        <v/>
      </c>
      <c r="D47" s="863" t="str">
        <f>'コード '!$C$1</f>
        <v>本邦生産者</v>
      </c>
      <c r="E47" s="959" t="s">
        <v>393</v>
      </c>
      <c r="F47" s="960"/>
      <c r="G47" s="865"/>
      <c r="H47" s="865"/>
      <c r="I47" s="866"/>
      <c r="J47" s="866"/>
      <c r="K47" s="961"/>
      <c r="L47" s="962" t="str">
        <f t="shared" si="0"/>
        <v/>
      </c>
      <c r="M47" s="866"/>
      <c r="N47" s="866"/>
      <c r="O47" s="866"/>
      <c r="P47" s="866"/>
      <c r="Q47" s="963" t="str">
        <f t="shared" si="1"/>
        <v/>
      </c>
      <c r="R47" s="963" t="str">
        <f t="shared" si="2"/>
        <v/>
      </c>
      <c r="S47" s="963" t="str">
        <f t="shared" si="3"/>
        <v/>
      </c>
      <c r="T47" s="963" t="str">
        <f t="shared" si="4"/>
        <v/>
      </c>
      <c r="U47" s="963" t="str">
        <f t="shared" si="5"/>
        <v/>
      </c>
      <c r="V47" s="966" t="str">
        <f t="shared" si="6"/>
        <v/>
      </c>
      <c r="W47" s="965">
        <f t="shared" si="8"/>
        <v>0</v>
      </c>
    </row>
    <row r="48" spans="2:23" ht="14.65" customHeight="1" x14ac:dyDescent="0.15">
      <c r="B48" s="958" t="s">
        <v>396</v>
      </c>
      <c r="C48" s="863" t="str">
        <f>IF(様式一覧表!$D$5="","",様式一覧表!$D$5)</f>
        <v/>
      </c>
      <c r="D48" s="863" t="str">
        <f>'コード '!$C$1</f>
        <v>本邦生産者</v>
      </c>
      <c r="E48" s="959" t="s">
        <v>393</v>
      </c>
      <c r="F48" s="960"/>
      <c r="G48" s="865"/>
      <c r="H48" s="865"/>
      <c r="I48" s="866"/>
      <c r="J48" s="866"/>
      <c r="K48" s="961"/>
      <c r="L48" s="962" t="str">
        <f t="shared" si="0"/>
        <v/>
      </c>
      <c r="M48" s="866"/>
      <c r="N48" s="866"/>
      <c r="O48" s="866"/>
      <c r="P48" s="866"/>
      <c r="Q48" s="963" t="str">
        <f t="shared" si="1"/>
        <v/>
      </c>
      <c r="R48" s="963" t="str">
        <f t="shared" si="2"/>
        <v/>
      </c>
      <c r="S48" s="963" t="str">
        <f t="shared" si="3"/>
        <v/>
      </c>
      <c r="T48" s="963" t="str">
        <f t="shared" si="4"/>
        <v/>
      </c>
      <c r="U48" s="963" t="str">
        <f t="shared" si="5"/>
        <v/>
      </c>
      <c r="V48" s="966" t="str">
        <f t="shared" si="6"/>
        <v/>
      </c>
      <c r="W48" s="965">
        <f t="shared" si="8"/>
        <v>0</v>
      </c>
    </row>
    <row r="49" spans="2:23" ht="14.65" customHeight="1" thickBot="1" x14ac:dyDescent="0.2">
      <c r="B49" s="983" t="s">
        <v>396</v>
      </c>
      <c r="C49" s="867" t="str">
        <f>IF(様式一覧表!$D$5="","",様式一覧表!$D$5)</f>
        <v/>
      </c>
      <c r="D49" s="867" t="str">
        <f>'コード '!$C$1</f>
        <v>本邦生産者</v>
      </c>
      <c r="E49" s="868" t="s">
        <v>393</v>
      </c>
      <c r="F49" s="984"/>
      <c r="G49" s="865"/>
      <c r="H49" s="865"/>
      <c r="I49" s="877"/>
      <c r="J49" s="877"/>
      <c r="K49" s="972"/>
      <c r="L49" s="988" t="str">
        <f t="shared" si="0"/>
        <v/>
      </c>
      <c r="M49" s="877"/>
      <c r="N49" s="989"/>
      <c r="O49" s="989"/>
      <c r="P49" s="989"/>
      <c r="Q49" s="990" t="str">
        <f t="shared" si="1"/>
        <v/>
      </c>
      <c r="R49" s="990" t="str">
        <f t="shared" si="2"/>
        <v/>
      </c>
      <c r="S49" s="990" t="str">
        <f t="shared" si="3"/>
        <v/>
      </c>
      <c r="T49" s="990" t="str">
        <f t="shared" si="4"/>
        <v/>
      </c>
      <c r="U49" s="990" t="str">
        <f t="shared" si="5"/>
        <v/>
      </c>
      <c r="V49" s="991" t="str">
        <f t="shared" si="6"/>
        <v/>
      </c>
      <c r="W49" s="977">
        <f t="shared" ref="W49:W80" si="9">J49-M49-N49-O49-P49</f>
        <v>0</v>
      </c>
    </row>
    <row r="50" spans="2:23" ht="14.65" customHeight="1" thickTop="1" thickBot="1" x14ac:dyDescent="0.2">
      <c r="B50" s="978" t="s">
        <v>394</v>
      </c>
      <c r="C50" s="870"/>
      <c r="D50" s="870"/>
      <c r="E50" s="872"/>
      <c r="F50" s="870"/>
      <c r="G50" s="870"/>
      <c r="H50" s="870"/>
      <c r="I50" s="878">
        <f>SUM(I39:I49)</f>
        <v>0</v>
      </c>
      <c r="J50" s="878">
        <f>SUM(J39:J49)</f>
        <v>0</v>
      </c>
      <c r="K50" s="879"/>
      <c r="L50" s="992" t="str">
        <f t="shared" si="0"/>
        <v/>
      </c>
      <c r="M50" s="878">
        <f>SUM(M39:M49)</f>
        <v>0</v>
      </c>
      <c r="N50" s="878">
        <f>SUM(N39:N49)</f>
        <v>0</v>
      </c>
      <c r="O50" s="878">
        <f>SUM(O39:O49)</f>
        <v>0</v>
      </c>
      <c r="P50" s="878">
        <f>SUM(P39:P49)</f>
        <v>0</v>
      </c>
      <c r="Q50" s="878" t="str">
        <f t="shared" si="1"/>
        <v/>
      </c>
      <c r="R50" s="878" t="str">
        <f t="shared" si="2"/>
        <v/>
      </c>
      <c r="S50" s="878" t="str">
        <f t="shared" si="3"/>
        <v/>
      </c>
      <c r="T50" s="878" t="str">
        <f t="shared" si="4"/>
        <v/>
      </c>
      <c r="U50" s="878" t="str">
        <f t="shared" si="5"/>
        <v/>
      </c>
      <c r="V50" s="993" t="str">
        <f t="shared" si="6"/>
        <v/>
      </c>
      <c r="W50" s="994">
        <f t="shared" si="9"/>
        <v>0</v>
      </c>
    </row>
    <row r="51" spans="2:23" ht="15" customHeight="1" x14ac:dyDescent="0.15">
      <c r="B51" s="952" t="s">
        <v>397</v>
      </c>
      <c r="C51" s="858" t="str">
        <f>IF(様式一覧表!$D$5="","",様式一覧表!$D$5)</f>
        <v/>
      </c>
      <c r="D51" s="858" t="str">
        <f>'コード '!$C$1</f>
        <v>本邦生産者</v>
      </c>
      <c r="E51" s="953" t="s">
        <v>390</v>
      </c>
      <c r="F51" s="860" t="s">
        <v>391</v>
      </c>
      <c r="G51" s="861" t="s">
        <v>392</v>
      </c>
      <c r="H51" s="861" t="s">
        <v>392</v>
      </c>
      <c r="I51" s="862"/>
      <c r="J51" s="862"/>
      <c r="K51" s="861" t="s">
        <v>392</v>
      </c>
      <c r="L51" s="954" t="str">
        <f t="shared" si="0"/>
        <v/>
      </c>
      <c r="M51" s="862"/>
      <c r="N51" s="862"/>
      <c r="O51" s="862"/>
      <c r="P51" s="862"/>
      <c r="Q51" s="955" t="str">
        <f t="shared" si="1"/>
        <v/>
      </c>
      <c r="R51" s="955" t="str">
        <f t="shared" si="2"/>
        <v/>
      </c>
      <c r="S51" s="955" t="str">
        <f t="shared" si="3"/>
        <v/>
      </c>
      <c r="T51" s="955" t="str">
        <f t="shared" si="4"/>
        <v/>
      </c>
      <c r="U51" s="955" t="str">
        <f t="shared" si="5"/>
        <v/>
      </c>
      <c r="V51" s="995" t="str">
        <f t="shared" si="6"/>
        <v/>
      </c>
      <c r="W51" s="957">
        <f t="shared" si="9"/>
        <v>0</v>
      </c>
    </row>
    <row r="52" spans="2:23" ht="15" customHeight="1" x14ac:dyDescent="0.15">
      <c r="B52" s="958" t="s">
        <v>397</v>
      </c>
      <c r="C52" s="863" t="str">
        <f>IF(様式一覧表!$D$5="","",様式一覧表!$D$5)</f>
        <v/>
      </c>
      <c r="D52" s="863" t="str">
        <f>'コード '!$C$1</f>
        <v>本邦生産者</v>
      </c>
      <c r="E52" s="959" t="s">
        <v>393</v>
      </c>
      <c r="F52" s="960"/>
      <c r="G52" s="865"/>
      <c r="H52" s="865"/>
      <c r="I52" s="866"/>
      <c r="J52" s="866"/>
      <c r="K52" s="961"/>
      <c r="L52" s="962" t="str">
        <f t="shared" si="0"/>
        <v/>
      </c>
      <c r="M52" s="866"/>
      <c r="N52" s="866"/>
      <c r="O52" s="866"/>
      <c r="P52" s="866"/>
      <c r="Q52" s="963" t="str">
        <f t="shared" si="1"/>
        <v/>
      </c>
      <c r="R52" s="963" t="str">
        <f t="shared" si="2"/>
        <v/>
      </c>
      <c r="S52" s="963" t="str">
        <f t="shared" si="3"/>
        <v/>
      </c>
      <c r="T52" s="963" t="str">
        <f t="shared" si="4"/>
        <v/>
      </c>
      <c r="U52" s="963" t="str">
        <f t="shared" si="5"/>
        <v/>
      </c>
      <c r="V52" s="966" t="str">
        <f t="shared" si="6"/>
        <v/>
      </c>
      <c r="W52" s="965">
        <f t="shared" si="9"/>
        <v>0</v>
      </c>
    </row>
    <row r="53" spans="2:23" ht="15" customHeight="1" x14ac:dyDescent="0.15">
      <c r="B53" s="958" t="s">
        <v>397</v>
      </c>
      <c r="C53" s="863" t="str">
        <f>IF(様式一覧表!$D$5="","",様式一覧表!$D$5)</f>
        <v/>
      </c>
      <c r="D53" s="863" t="str">
        <f>'コード '!$C$1</f>
        <v>本邦生産者</v>
      </c>
      <c r="E53" s="959" t="s">
        <v>393</v>
      </c>
      <c r="F53" s="960"/>
      <c r="G53" s="865"/>
      <c r="H53" s="865"/>
      <c r="I53" s="866"/>
      <c r="J53" s="866"/>
      <c r="K53" s="961"/>
      <c r="L53" s="962" t="str">
        <f t="shared" si="0"/>
        <v/>
      </c>
      <c r="M53" s="866"/>
      <c r="N53" s="866"/>
      <c r="O53" s="866"/>
      <c r="P53" s="866"/>
      <c r="Q53" s="963" t="str">
        <f t="shared" si="1"/>
        <v/>
      </c>
      <c r="R53" s="963" t="str">
        <f t="shared" si="2"/>
        <v/>
      </c>
      <c r="S53" s="963" t="str">
        <f t="shared" si="3"/>
        <v/>
      </c>
      <c r="T53" s="963" t="str">
        <f t="shared" si="4"/>
        <v/>
      </c>
      <c r="U53" s="963" t="str">
        <f t="shared" si="5"/>
        <v/>
      </c>
      <c r="V53" s="966" t="str">
        <f t="shared" si="6"/>
        <v/>
      </c>
      <c r="W53" s="965">
        <f t="shared" si="9"/>
        <v>0</v>
      </c>
    </row>
    <row r="54" spans="2:23" ht="15" customHeight="1" x14ac:dyDescent="0.15">
      <c r="B54" s="958" t="s">
        <v>397</v>
      </c>
      <c r="C54" s="863" t="str">
        <f>IF(様式一覧表!$D$5="","",様式一覧表!$D$5)</f>
        <v/>
      </c>
      <c r="D54" s="863" t="str">
        <f>'コード '!$C$1</f>
        <v>本邦生産者</v>
      </c>
      <c r="E54" s="959" t="s">
        <v>393</v>
      </c>
      <c r="F54" s="960"/>
      <c r="G54" s="865"/>
      <c r="H54" s="865"/>
      <c r="I54" s="866"/>
      <c r="J54" s="866"/>
      <c r="K54" s="961"/>
      <c r="L54" s="962" t="str">
        <f t="shared" si="0"/>
        <v/>
      </c>
      <c r="M54" s="866"/>
      <c r="N54" s="866"/>
      <c r="O54" s="866"/>
      <c r="P54" s="866"/>
      <c r="Q54" s="963" t="str">
        <f t="shared" si="1"/>
        <v/>
      </c>
      <c r="R54" s="963" t="str">
        <f t="shared" si="2"/>
        <v/>
      </c>
      <c r="S54" s="963" t="str">
        <f t="shared" si="3"/>
        <v/>
      </c>
      <c r="T54" s="963" t="str">
        <f t="shared" si="4"/>
        <v/>
      </c>
      <c r="U54" s="963" t="str">
        <f t="shared" si="5"/>
        <v/>
      </c>
      <c r="V54" s="966" t="str">
        <f t="shared" si="6"/>
        <v/>
      </c>
      <c r="W54" s="965">
        <f t="shared" si="9"/>
        <v>0</v>
      </c>
    </row>
    <row r="55" spans="2:23" ht="15" customHeight="1" x14ac:dyDescent="0.15">
      <c r="B55" s="958" t="s">
        <v>397</v>
      </c>
      <c r="C55" s="863" t="str">
        <f>IF(様式一覧表!$D$5="","",様式一覧表!$D$5)</f>
        <v/>
      </c>
      <c r="D55" s="863" t="str">
        <f>'コード '!$C$1</f>
        <v>本邦生産者</v>
      </c>
      <c r="E55" s="959" t="s">
        <v>393</v>
      </c>
      <c r="F55" s="960"/>
      <c r="G55" s="865"/>
      <c r="H55" s="865"/>
      <c r="I55" s="866"/>
      <c r="J55" s="866"/>
      <c r="K55" s="961"/>
      <c r="L55" s="962" t="str">
        <f t="shared" si="0"/>
        <v/>
      </c>
      <c r="M55" s="866"/>
      <c r="N55" s="866"/>
      <c r="O55" s="866"/>
      <c r="P55" s="866"/>
      <c r="Q55" s="963" t="str">
        <f t="shared" si="1"/>
        <v/>
      </c>
      <c r="R55" s="963" t="str">
        <f t="shared" si="2"/>
        <v/>
      </c>
      <c r="S55" s="963" t="str">
        <f t="shared" si="3"/>
        <v/>
      </c>
      <c r="T55" s="963" t="str">
        <f t="shared" si="4"/>
        <v/>
      </c>
      <c r="U55" s="963" t="str">
        <f t="shared" si="5"/>
        <v/>
      </c>
      <c r="V55" s="966" t="str">
        <f t="shared" si="6"/>
        <v/>
      </c>
      <c r="W55" s="965">
        <f t="shared" si="9"/>
        <v>0</v>
      </c>
    </row>
    <row r="56" spans="2:23" ht="15" customHeight="1" x14ac:dyDescent="0.15">
      <c r="B56" s="958" t="s">
        <v>397</v>
      </c>
      <c r="C56" s="863" t="str">
        <f>IF(様式一覧表!$D$5="","",様式一覧表!$D$5)</f>
        <v/>
      </c>
      <c r="D56" s="863" t="str">
        <f>'コード '!$C$1</f>
        <v>本邦生産者</v>
      </c>
      <c r="E56" s="959" t="s">
        <v>393</v>
      </c>
      <c r="F56" s="960"/>
      <c r="G56" s="865"/>
      <c r="H56" s="865"/>
      <c r="I56" s="866"/>
      <c r="J56" s="866"/>
      <c r="K56" s="961"/>
      <c r="L56" s="962" t="str">
        <f t="shared" si="0"/>
        <v/>
      </c>
      <c r="M56" s="866"/>
      <c r="N56" s="866"/>
      <c r="O56" s="866"/>
      <c r="P56" s="866"/>
      <c r="Q56" s="963" t="str">
        <f t="shared" si="1"/>
        <v/>
      </c>
      <c r="R56" s="963" t="str">
        <f t="shared" si="2"/>
        <v/>
      </c>
      <c r="S56" s="963" t="str">
        <f t="shared" si="3"/>
        <v/>
      </c>
      <c r="T56" s="963" t="str">
        <f t="shared" si="4"/>
        <v/>
      </c>
      <c r="U56" s="963" t="str">
        <f t="shared" si="5"/>
        <v/>
      </c>
      <c r="V56" s="966" t="str">
        <f t="shared" si="6"/>
        <v/>
      </c>
      <c r="W56" s="965">
        <f t="shared" si="9"/>
        <v>0</v>
      </c>
    </row>
    <row r="57" spans="2:23" ht="15" customHeight="1" x14ac:dyDescent="0.15">
      <c r="B57" s="958" t="s">
        <v>397</v>
      </c>
      <c r="C57" s="863" t="str">
        <f>IF(様式一覧表!$D$5="","",様式一覧表!$D$5)</f>
        <v/>
      </c>
      <c r="D57" s="863" t="str">
        <f>'コード '!$C$1</f>
        <v>本邦生産者</v>
      </c>
      <c r="E57" s="959" t="s">
        <v>393</v>
      </c>
      <c r="F57" s="960"/>
      <c r="G57" s="865"/>
      <c r="H57" s="865"/>
      <c r="I57" s="866"/>
      <c r="J57" s="866"/>
      <c r="K57" s="961"/>
      <c r="L57" s="962" t="str">
        <f t="shared" si="0"/>
        <v/>
      </c>
      <c r="M57" s="866"/>
      <c r="N57" s="866"/>
      <c r="O57" s="866"/>
      <c r="P57" s="866"/>
      <c r="Q57" s="963" t="str">
        <f t="shared" si="1"/>
        <v/>
      </c>
      <c r="R57" s="963" t="str">
        <f t="shared" si="2"/>
        <v/>
      </c>
      <c r="S57" s="963" t="str">
        <f t="shared" si="3"/>
        <v/>
      </c>
      <c r="T57" s="963" t="str">
        <f t="shared" si="4"/>
        <v/>
      </c>
      <c r="U57" s="963" t="str">
        <f t="shared" si="5"/>
        <v/>
      </c>
      <c r="V57" s="966" t="str">
        <f t="shared" si="6"/>
        <v/>
      </c>
      <c r="W57" s="965">
        <f t="shared" si="9"/>
        <v>0</v>
      </c>
    </row>
    <row r="58" spans="2:23" ht="15" customHeight="1" x14ac:dyDescent="0.15">
      <c r="B58" s="958" t="s">
        <v>397</v>
      </c>
      <c r="C58" s="863" t="str">
        <f>IF(様式一覧表!$D$5="","",様式一覧表!$D$5)</f>
        <v/>
      </c>
      <c r="D58" s="863" t="str">
        <f>'コード '!$C$1</f>
        <v>本邦生産者</v>
      </c>
      <c r="E58" s="959" t="s">
        <v>393</v>
      </c>
      <c r="F58" s="960"/>
      <c r="G58" s="865"/>
      <c r="H58" s="865"/>
      <c r="I58" s="866"/>
      <c r="J58" s="866"/>
      <c r="K58" s="961"/>
      <c r="L58" s="962" t="str">
        <f t="shared" si="0"/>
        <v/>
      </c>
      <c r="M58" s="866"/>
      <c r="N58" s="866"/>
      <c r="O58" s="866"/>
      <c r="P58" s="866"/>
      <c r="Q58" s="963" t="str">
        <f t="shared" si="1"/>
        <v/>
      </c>
      <c r="R58" s="963" t="str">
        <f t="shared" si="2"/>
        <v/>
      </c>
      <c r="S58" s="963" t="str">
        <f t="shared" si="3"/>
        <v/>
      </c>
      <c r="T58" s="963" t="str">
        <f t="shared" si="4"/>
        <v/>
      </c>
      <c r="U58" s="963" t="str">
        <f t="shared" si="5"/>
        <v/>
      </c>
      <c r="V58" s="966" t="str">
        <f t="shared" si="6"/>
        <v/>
      </c>
      <c r="W58" s="965">
        <f t="shared" si="9"/>
        <v>0</v>
      </c>
    </row>
    <row r="59" spans="2:23" ht="15" customHeight="1" x14ac:dyDescent="0.15">
      <c r="B59" s="958" t="s">
        <v>397</v>
      </c>
      <c r="C59" s="863" t="str">
        <f>IF(様式一覧表!$D$5="","",様式一覧表!$D$5)</f>
        <v/>
      </c>
      <c r="D59" s="863" t="str">
        <f>'コード '!$C$1</f>
        <v>本邦生産者</v>
      </c>
      <c r="E59" s="959" t="s">
        <v>393</v>
      </c>
      <c r="F59" s="960"/>
      <c r="G59" s="865"/>
      <c r="H59" s="865"/>
      <c r="I59" s="866"/>
      <c r="J59" s="866"/>
      <c r="K59" s="961"/>
      <c r="L59" s="962" t="str">
        <f t="shared" si="0"/>
        <v/>
      </c>
      <c r="M59" s="866"/>
      <c r="N59" s="866"/>
      <c r="O59" s="866"/>
      <c r="P59" s="866"/>
      <c r="Q59" s="963" t="str">
        <f t="shared" si="1"/>
        <v/>
      </c>
      <c r="R59" s="963" t="str">
        <f t="shared" si="2"/>
        <v/>
      </c>
      <c r="S59" s="963" t="str">
        <f t="shared" si="3"/>
        <v/>
      </c>
      <c r="T59" s="963" t="str">
        <f t="shared" si="4"/>
        <v/>
      </c>
      <c r="U59" s="963" t="str">
        <f t="shared" si="5"/>
        <v/>
      </c>
      <c r="V59" s="966" t="str">
        <f t="shared" si="6"/>
        <v/>
      </c>
      <c r="W59" s="965">
        <f t="shared" si="9"/>
        <v>0</v>
      </c>
    </row>
    <row r="60" spans="2:23" ht="15" customHeight="1" x14ac:dyDescent="0.15">
      <c r="B60" s="958" t="s">
        <v>397</v>
      </c>
      <c r="C60" s="863" t="str">
        <f>IF(様式一覧表!$D$5="","",様式一覧表!$D$5)</f>
        <v/>
      </c>
      <c r="D60" s="863" t="str">
        <f>'コード '!$C$1</f>
        <v>本邦生産者</v>
      </c>
      <c r="E60" s="959" t="s">
        <v>393</v>
      </c>
      <c r="F60" s="960"/>
      <c r="G60" s="865"/>
      <c r="H60" s="865"/>
      <c r="I60" s="866"/>
      <c r="J60" s="866"/>
      <c r="K60" s="961"/>
      <c r="L60" s="962" t="str">
        <f t="shared" si="0"/>
        <v/>
      </c>
      <c r="M60" s="866"/>
      <c r="N60" s="866"/>
      <c r="O60" s="866"/>
      <c r="P60" s="866"/>
      <c r="Q60" s="963" t="str">
        <f t="shared" si="1"/>
        <v/>
      </c>
      <c r="R60" s="963" t="str">
        <f t="shared" si="2"/>
        <v/>
      </c>
      <c r="S60" s="963" t="str">
        <f t="shared" si="3"/>
        <v/>
      </c>
      <c r="T60" s="963" t="str">
        <f t="shared" si="4"/>
        <v/>
      </c>
      <c r="U60" s="963" t="str">
        <f t="shared" si="5"/>
        <v/>
      </c>
      <c r="V60" s="966" t="str">
        <f t="shared" si="6"/>
        <v/>
      </c>
      <c r="W60" s="965">
        <f t="shared" si="9"/>
        <v>0</v>
      </c>
    </row>
    <row r="61" spans="2:23" ht="15" customHeight="1" thickBot="1" x14ac:dyDescent="0.2">
      <c r="B61" s="983" t="s">
        <v>397</v>
      </c>
      <c r="C61" s="867" t="str">
        <f>IF(様式一覧表!$D$5="","",様式一覧表!$D$5)</f>
        <v/>
      </c>
      <c r="D61" s="867" t="str">
        <f>'コード '!$C$1</f>
        <v>本邦生産者</v>
      </c>
      <c r="E61" s="868" t="s">
        <v>393</v>
      </c>
      <c r="F61" s="996"/>
      <c r="G61" s="865"/>
      <c r="H61" s="865"/>
      <c r="I61" s="877"/>
      <c r="J61" s="877"/>
      <c r="K61" s="972"/>
      <c r="L61" s="988" t="str">
        <f t="shared" si="0"/>
        <v/>
      </c>
      <c r="M61" s="877"/>
      <c r="N61" s="989"/>
      <c r="O61" s="989"/>
      <c r="P61" s="989"/>
      <c r="Q61" s="990" t="str">
        <f t="shared" si="1"/>
        <v/>
      </c>
      <c r="R61" s="990" t="str">
        <f t="shared" si="2"/>
        <v/>
      </c>
      <c r="S61" s="990" t="str">
        <f t="shared" si="3"/>
        <v/>
      </c>
      <c r="T61" s="990" t="str">
        <f t="shared" si="4"/>
        <v/>
      </c>
      <c r="U61" s="990" t="str">
        <f t="shared" si="5"/>
        <v/>
      </c>
      <c r="V61" s="991" t="str">
        <f t="shared" si="6"/>
        <v/>
      </c>
      <c r="W61" s="977">
        <f t="shared" si="9"/>
        <v>0</v>
      </c>
    </row>
    <row r="62" spans="2:23" ht="14.65" customHeight="1" thickTop="1" thickBot="1" x14ac:dyDescent="0.2">
      <c r="B62" s="978" t="s">
        <v>394</v>
      </c>
      <c r="C62" s="870"/>
      <c r="D62" s="870"/>
      <c r="E62" s="872"/>
      <c r="F62" s="870"/>
      <c r="G62" s="870"/>
      <c r="H62" s="870"/>
      <c r="I62" s="881">
        <f>SUM(I51:I61)</f>
        <v>0</v>
      </c>
      <c r="J62" s="881">
        <f>SUM(J51:J61)</f>
        <v>0</v>
      </c>
      <c r="K62" s="870"/>
      <c r="L62" s="997" t="str">
        <f t="shared" si="0"/>
        <v/>
      </c>
      <c r="M62" s="881">
        <f>SUM(M51:M61)</f>
        <v>0</v>
      </c>
      <c r="N62" s="881">
        <f>SUM(N51:N61)</f>
        <v>0</v>
      </c>
      <c r="O62" s="881">
        <f>SUM(O51:O61)</f>
        <v>0</v>
      </c>
      <c r="P62" s="881">
        <f>SUM(P51:P61)</f>
        <v>0</v>
      </c>
      <c r="Q62" s="881" t="str">
        <f t="shared" si="1"/>
        <v/>
      </c>
      <c r="R62" s="881" t="str">
        <f t="shared" si="2"/>
        <v/>
      </c>
      <c r="S62" s="881" t="str">
        <f t="shared" si="3"/>
        <v/>
      </c>
      <c r="T62" s="881" t="str">
        <f t="shared" si="4"/>
        <v/>
      </c>
      <c r="U62" s="881" t="str">
        <f t="shared" si="5"/>
        <v/>
      </c>
      <c r="V62" s="998" t="str">
        <f t="shared" si="6"/>
        <v/>
      </c>
      <c r="W62" s="998">
        <f t="shared" si="9"/>
        <v>0</v>
      </c>
    </row>
    <row r="63" spans="2:23" ht="15" customHeight="1" x14ac:dyDescent="0.15">
      <c r="B63" s="952" t="s">
        <v>398</v>
      </c>
      <c r="C63" s="858" t="str">
        <f>IF(様式一覧表!$D$5="","",様式一覧表!$D$5)</f>
        <v/>
      </c>
      <c r="D63" s="858" t="str">
        <f>'コード '!$C$1</f>
        <v>本邦生産者</v>
      </c>
      <c r="E63" s="953" t="s">
        <v>390</v>
      </c>
      <c r="F63" s="860" t="s">
        <v>391</v>
      </c>
      <c r="G63" s="861" t="s">
        <v>392</v>
      </c>
      <c r="H63" s="861" t="s">
        <v>392</v>
      </c>
      <c r="I63" s="876"/>
      <c r="J63" s="876"/>
      <c r="K63" s="883" t="s">
        <v>392</v>
      </c>
      <c r="L63" s="986" t="str">
        <f t="shared" si="0"/>
        <v/>
      </c>
      <c r="M63" s="876"/>
      <c r="N63" s="876"/>
      <c r="O63" s="876"/>
      <c r="P63" s="876"/>
      <c r="Q63" s="982" t="str">
        <f t="shared" si="1"/>
        <v/>
      </c>
      <c r="R63" s="982" t="str">
        <f t="shared" si="2"/>
        <v/>
      </c>
      <c r="S63" s="982" t="str">
        <f t="shared" si="3"/>
        <v/>
      </c>
      <c r="T63" s="982" t="str">
        <f t="shared" si="4"/>
        <v/>
      </c>
      <c r="U63" s="982" t="str">
        <f t="shared" si="5"/>
        <v/>
      </c>
      <c r="V63" s="981" t="str">
        <f t="shared" si="6"/>
        <v/>
      </c>
      <c r="W63" s="999">
        <f t="shared" si="9"/>
        <v>0</v>
      </c>
    </row>
    <row r="64" spans="2:23" ht="15" customHeight="1" x14ac:dyDescent="0.15">
      <c r="B64" s="958" t="s">
        <v>398</v>
      </c>
      <c r="C64" s="863" t="str">
        <f>IF(様式一覧表!$D$5="","",様式一覧表!$D$5)</f>
        <v/>
      </c>
      <c r="D64" s="863" t="str">
        <f>'コード '!$C$1</f>
        <v>本邦生産者</v>
      </c>
      <c r="E64" s="959" t="s">
        <v>393</v>
      </c>
      <c r="F64" s="960"/>
      <c r="G64" s="865"/>
      <c r="H64" s="865"/>
      <c r="I64" s="866"/>
      <c r="J64" s="866"/>
      <c r="K64" s="961"/>
      <c r="L64" s="962" t="str">
        <f t="shared" si="0"/>
        <v/>
      </c>
      <c r="M64" s="866"/>
      <c r="N64" s="866"/>
      <c r="O64" s="866"/>
      <c r="P64" s="866"/>
      <c r="Q64" s="963" t="str">
        <f t="shared" si="1"/>
        <v/>
      </c>
      <c r="R64" s="963" t="str">
        <f t="shared" si="2"/>
        <v/>
      </c>
      <c r="S64" s="963" t="str">
        <f t="shared" si="3"/>
        <v/>
      </c>
      <c r="T64" s="963" t="str">
        <f t="shared" si="4"/>
        <v/>
      </c>
      <c r="U64" s="963" t="str">
        <f t="shared" si="5"/>
        <v/>
      </c>
      <c r="V64" s="966" t="str">
        <f t="shared" si="6"/>
        <v/>
      </c>
      <c r="W64" s="965">
        <f t="shared" si="9"/>
        <v>0</v>
      </c>
    </row>
    <row r="65" spans="2:23" ht="15" customHeight="1" x14ac:dyDescent="0.15">
      <c r="B65" s="958" t="s">
        <v>398</v>
      </c>
      <c r="C65" s="863" t="str">
        <f>IF(様式一覧表!$D$5="","",様式一覧表!$D$5)</f>
        <v/>
      </c>
      <c r="D65" s="863" t="str">
        <f>'コード '!$C$1</f>
        <v>本邦生産者</v>
      </c>
      <c r="E65" s="959" t="s">
        <v>393</v>
      </c>
      <c r="F65" s="960"/>
      <c r="G65" s="865"/>
      <c r="H65" s="865"/>
      <c r="I65" s="866"/>
      <c r="J65" s="866"/>
      <c r="K65" s="961"/>
      <c r="L65" s="962" t="str">
        <f t="shared" si="0"/>
        <v/>
      </c>
      <c r="M65" s="866"/>
      <c r="N65" s="866"/>
      <c r="O65" s="866"/>
      <c r="P65" s="866"/>
      <c r="Q65" s="963" t="str">
        <f t="shared" si="1"/>
        <v/>
      </c>
      <c r="R65" s="963" t="str">
        <f t="shared" si="2"/>
        <v/>
      </c>
      <c r="S65" s="963" t="str">
        <f t="shared" si="3"/>
        <v/>
      </c>
      <c r="T65" s="963" t="str">
        <f t="shared" si="4"/>
        <v/>
      </c>
      <c r="U65" s="963" t="str">
        <f t="shared" si="5"/>
        <v/>
      </c>
      <c r="V65" s="966" t="str">
        <f t="shared" si="6"/>
        <v/>
      </c>
      <c r="W65" s="965">
        <f t="shared" si="9"/>
        <v>0</v>
      </c>
    </row>
    <row r="66" spans="2:23" ht="15" customHeight="1" x14ac:dyDescent="0.15">
      <c r="B66" s="958" t="s">
        <v>398</v>
      </c>
      <c r="C66" s="863" t="str">
        <f>IF(様式一覧表!$D$5="","",様式一覧表!$D$5)</f>
        <v/>
      </c>
      <c r="D66" s="863" t="str">
        <f>'コード '!$C$1</f>
        <v>本邦生産者</v>
      </c>
      <c r="E66" s="959" t="s">
        <v>393</v>
      </c>
      <c r="F66" s="960"/>
      <c r="G66" s="865"/>
      <c r="H66" s="865"/>
      <c r="I66" s="866"/>
      <c r="J66" s="866"/>
      <c r="K66" s="961"/>
      <c r="L66" s="962" t="str">
        <f t="shared" si="0"/>
        <v/>
      </c>
      <c r="M66" s="866"/>
      <c r="N66" s="866"/>
      <c r="O66" s="866"/>
      <c r="P66" s="866"/>
      <c r="Q66" s="963" t="str">
        <f t="shared" si="1"/>
        <v/>
      </c>
      <c r="R66" s="963" t="str">
        <f t="shared" si="2"/>
        <v/>
      </c>
      <c r="S66" s="963" t="str">
        <f t="shared" si="3"/>
        <v/>
      </c>
      <c r="T66" s="963" t="str">
        <f t="shared" si="4"/>
        <v/>
      </c>
      <c r="U66" s="963" t="str">
        <f t="shared" si="5"/>
        <v/>
      </c>
      <c r="V66" s="966" t="str">
        <f t="shared" si="6"/>
        <v/>
      </c>
      <c r="W66" s="965">
        <f t="shared" si="9"/>
        <v>0</v>
      </c>
    </row>
    <row r="67" spans="2:23" ht="15" customHeight="1" x14ac:dyDescent="0.15">
      <c r="B67" s="958" t="s">
        <v>398</v>
      </c>
      <c r="C67" s="863" t="str">
        <f>IF(様式一覧表!$D$5="","",様式一覧表!$D$5)</f>
        <v/>
      </c>
      <c r="D67" s="863" t="str">
        <f>'コード '!$C$1</f>
        <v>本邦生産者</v>
      </c>
      <c r="E67" s="959" t="s">
        <v>393</v>
      </c>
      <c r="F67" s="960"/>
      <c r="G67" s="865"/>
      <c r="H67" s="865"/>
      <c r="I67" s="866"/>
      <c r="J67" s="866"/>
      <c r="K67" s="961"/>
      <c r="L67" s="962" t="str">
        <f t="shared" si="0"/>
        <v/>
      </c>
      <c r="M67" s="866"/>
      <c r="N67" s="866"/>
      <c r="O67" s="866"/>
      <c r="P67" s="866"/>
      <c r="Q67" s="963" t="str">
        <f t="shared" si="1"/>
        <v/>
      </c>
      <c r="R67" s="963" t="str">
        <f t="shared" si="2"/>
        <v/>
      </c>
      <c r="S67" s="963" t="str">
        <f t="shared" si="3"/>
        <v/>
      </c>
      <c r="T67" s="963" t="str">
        <f t="shared" si="4"/>
        <v/>
      </c>
      <c r="U67" s="963" t="str">
        <f t="shared" si="5"/>
        <v/>
      </c>
      <c r="V67" s="966" t="str">
        <f t="shared" si="6"/>
        <v/>
      </c>
      <c r="W67" s="965">
        <f t="shared" si="9"/>
        <v>0</v>
      </c>
    </row>
    <row r="68" spans="2:23" ht="15" customHeight="1" x14ac:dyDescent="0.15">
      <c r="B68" s="958" t="s">
        <v>398</v>
      </c>
      <c r="C68" s="863" t="str">
        <f>IF(様式一覧表!$D$5="","",様式一覧表!$D$5)</f>
        <v/>
      </c>
      <c r="D68" s="863" t="str">
        <f>'コード '!$C$1</f>
        <v>本邦生産者</v>
      </c>
      <c r="E68" s="959" t="s">
        <v>393</v>
      </c>
      <c r="F68" s="960"/>
      <c r="G68" s="865"/>
      <c r="H68" s="865"/>
      <c r="I68" s="866"/>
      <c r="J68" s="866"/>
      <c r="K68" s="961"/>
      <c r="L68" s="962" t="str">
        <f t="shared" si="0"/>
        <v/>
      </c>
      <c r="M68" s="866"/>
      <c r="N68" s="866"/>
      <c r="O68" s="866"/>
      <c r="P68" s="866"/>
      <c r="Q68" s="963" t="str">
        <f t="shared" si="1"/>
        <v/>
      </c>
      <c r="R68" s="963" t="str">
        <f t="shared" si="2"/>
        <v/>
      </c>
      <c r="S68" s="963" t="str">
        <f t="shared" si="3"/>
        <v/>
      </c>
      <c r="T68" s="963" t="str">
        <f t="shared" si="4"/>
        <v/>
      </c>
      <c r="U68" s="963" t="str">
        <f t="shared" si="5"/>
        <v/>
      </c>
      <c r="V68" s="966" t="str">
        <f t="shared" si="6"/>
        <v/>
      </c>
      <c r="W68" s="965">
        <f t="shared" si="9"/>
        <v>0</v>
      </c>
    </row>
    <row r="69" spans="2:23" ht="15" customHeight="1" x14ac:dyDescent="0.15">
      <c r="B69" s="958" t="s">
        <v>398</v>
      </c>
      <c r="C69" s="863" t="str">
        <f>IF(様式一覧表!$D$5="","",様式一覧表!$D$5)</f>
        <v/>
      </c>
      <c r="D69" s="863" t="str">
        <f>'コード '!$C$1</f>
        <v>本邦生産者</v>
      </c>
      <c r="E69" s="959" t="s">
        <v>393</v>
      </c>
      <c r="F69" s="960"/>
      <c r="G69" s="865"/>
      <c r="H69" s="865"/>
      <c r="I69" s="866"/>
      <c r="J69" s="866"/>
      <c r="K69" s="961"/>
      <c r="L69" s="962" t="str">
        <f t="shared" si="0"/>
        <v/>
      </c>
      <c r="M69" s="866"/>
      <c r="N69" s="866"/>
      <c r="O69" s="866"/>
      <c r="P69" s="866"/>
      <c r="Q69" s="963" t="str">
        <f t="shared" si="1"/>
        <v/>
      </c>
      <c r="R69" s="963" t="str">
        <f t="shared" si="2"/>
        <v/>
      </c>
      <c r="S69" s="963" t="str">
        <f t="shared" si="3"/>
        <v/>
      </c>
      <c r="T69" s="963" t="str">
        <f t="shared" si="4"/>
        <v/>
      </c>
      <c r="U69" s="963" t="str">
        <f t="shared" si="5"/>
        <v/>
      </c>
      <c r="V69" s="966" t="str">
        <f t="shared" si="6"/>
        <v/>
      </c>
      <c r="W69" s="965">
        <f t="shared" si="9"/>
        <v>0</v>
      </c>
    </row>
    <row r="70" spans="2:23" ht="15" customHeight="1" x14ac:dyDescent="0.15">
      <c r="B70" s="958" t="s">
        <v>398</v>
      </c>
      <c r="C70" s="863" t="str">
        <f>IF(様式一覧表!$D$5="","",様式一覧表!$D$5)</f>
        <v/>
      </c>
      <c r="D70" s="863" t="str">
        <f>'コード '!$C$1</f>
        <v>本邦生産者</v>
      </c>
      <c r="E70" s="959" t="s">
        <v>393</v>
      </c>
      <c r="F70" s="960"/>
      <c r="G70" s="865"/>
      <c r="H70" s="865"/>
      <c r="I70" s="866"/>
      <c r="J70" s="866"/>
      <c r="K70" s="961"/>
      <c r="L70" s="962" t="str">
        <f t="shared" si="0"/>
        <v/>
      </c>
      <c r="M70" s="866"/>
      <c r="N70" s="866"/>
      <c r="O70" s="866"/>
      <c r="P70" s="866"/>
      <c r="Q70" s="963" t="str">
        <f t="shared" si="1"/>
        <v/>
      </c>
      <c r="R70" s="963" t="str">
        <f t="shared" si="2"/>
        <v/>
      </c>
      <c r="S70" s="963" t="str">
        <f t="shared" si="3"/>
        <v/>
      </c>
      <c r="T70" s="963" t="str">
        <f t="shared" si="4"/>
        <v/>
      </c>
      <c r="U70" s="963" t="str">
        <f t="shared" si="5"/>
        <v/>
      </c>
      <c r="V70" s="966" t="str">
        <f t="shared" si="6"/>
        <v/>
      </c>
      <c r="W70" s="965">
        <f t="shared" si="9"/>
        <v>0</v>
      </c>
    </row>
    <row r="71" spans="2:23" ht="15" customHeight="1" x14ac:dyDescent="0.15">
      <c r="B71" s="958" t="s">
        <v>398</v>
      </c>
      <c r="C71" s="863" t="str">
        <f>IF(様式一覧表!$D$5="","",様式一覧表!$D$5)</f>
        <v/>
      </c>
      <c r="D71" s="863" t="str">
        <f>'コード '!$C$1</f>
        <v>本邦生産者</v>
      </c>
      <c r="E71" s="959" t="s">
        <v>393</v>
      </c>
      <c r="F71" s="960"/>
      <c r="G71" s="865"/>
      <c r="H71" s="865"/>
      <c r="I71" s="866"/>
      <c r="J71" s="866"/>
      <c r="K71" s="961"/>
      <c r="L71" s="962" t="str">
        <f t="shared" si="0"/>
        <v/>
      </c>
      <c r="M71" s="866"/>
      <c r="N71" s="866"/>
      <c r="O71" s="866"/>
      <c r="P71" s="866"/>
      <c r="Q71" s="963" t="str">
        <f t="shared" si="1"/>
        <v/>
      </c>
      <c r="R71" s="963" t="str">
        <f t="shared" si="2"/>
        <v/>
      </c>
      <c r="S71" s="963" t="str">
        <f t="shared" si="3"/>
        <v/>
      </c>
      <c r="T71" s="963" t="str">
        <f t="shared" si="4"/>
        <v/>
      </c>
      <c r="U71" s="963" t="str">
        <f t="shared" si="5"/>
        <v/>
      </c>
      <c r="V71" s="966" t="str">
        <f t="shared" si="6"/>
        <v/>
      </c>
      <c r="W71" s="965">
        <f t="shared" si="9"/>
        <v>0</v>
      </c>
    </row>
    <row r="72" spans="2:23" ht="15" customHeight="1" x14ac:dyDescent="0.15">
      <c r="B72" s="958" t="s">
        <v>398</v>
      </c>
      <c r="C72" s="863" t="str">
        <f>IF(様式一覧表!$D$5="","",様式一覧表!$D$5)</f>
        <v/>
      </c>
      <c r="D72" s="863" t="str">
        <f>'コード '!$C$1</f>
        <v>本邦生産者</v>
      </c>
      <c r="E72" s="959" t="s">
        <v>393</v>
      </c>
      <c r="F72" s="960"/>
      <c r="G72" s="865"/>
      <c r="H72" s="865"/>
      <c r="I72" s="866"/>
      <c r="J72" s="866"/>
      <c r="K72" s="961"/>
      <c r="L72" s="962" t="str">
        <f t="shared" si="0"/>
        <v/>
      </c>
      <c r="M72" s="866"/>
      <c r="N72" s="866"/>
      <c r="O72" s="866"/>
      <c r="P72" s="866"/>
      <c r="Q72" s="963" t="str">
        <f t="shared" si="1"/>
        <v/>
      </c>
      <c r="R72" s="963" t="str">
        <f t="shared" si="2"/>
        <v/>
      </c>
      <c r="S72" s="963" t="str">
        <f t="shared" si="3"/>
        <v/>
      </c>
      <c r="T72" s="963" t="str">
        <f t="shared" si="4"/>
        <v/>
      </c>
      <c r="U72" s="963" t="str">
        <f t="shared" si="5"/>
        <v/>
      </c>
      <c r="V72" s="966" t="str">
        <f t="shared" si="6"/>
        <v/>
      </c>
      <c r="W72" s="965">
        <f t="shared" si="9"/>
        <v>0</v>
      </c>
    </row>
    <row r="73" spans="2:23" ht="15" customHeight="1" thickBot="1" x14ac:dyDescent="0.2">
      <c r="B73" s="983" t="s">
        <v>398</v>
      </c>
      <c r="C73" s="867" t="str">
        <f>IF(様式一覧表!$D$5="","",様式一覧表!$D$5)</f>
        <v/>
      </c>
      <c r="D73" s="867" t="str">
        <f>'コード '!$C$1</f>
        <v>本邦生産者</v>
      </c>
      <c r="E73" s="868" t="s">
        <v>393</v>
      </c>
      <c r="F73" s="984"/>
      <c r="G73" s="865"/>
      <c r="H73" s="865"/>
      <c r="I73" s="877"/>
      <c r="J73" s="877"/>
      <c r="K73" s="972"/>
      <c r="L73" s="988" t="str">
        <f t="shared" si="0"/>
        <v/>
      </c>
      <c r="M73" s="877"/>
      <c r="N73" s="989"/>
      <c r="O73" s="989"/>
      <c r="P73" s="989"/>
      <c r="Q73" s="990" t="str">
        <f t="shared" si="1"/>
        <v/>
      </c>
      <c r="R73" s="990" t="str">
        <f t="shared" si="2"/>
        <v/>
      </c>
      <c r="S73" s="990" t="str">
        <f t="shared" si="3"/>
        <v/>
      </c>
      <c r="T73" s="990" t="str">
        <f t="shared" si="4"/>
        <v/>
      </c>
      <c r="U73" s="990" t="str">
        <f t="shared" si="5"/>
        <v/>
      </c>
      <c r="V73" s="991" t="str">
        <f t="shared" si="6"/>
        <v/>
      </c>
      <c r="W73" s="977">
        <f t="shared" si="9"/>
        <v>0</v>
      </c>
    </row>
    <row r="74" spans="2:23" ht="14.65" customHeight="1" thickTop="1" thickBot="1" x14ac:dyDescent="0.2">
      <c r="B74" s="978" t="s">
        <v>394</v>
      </c>
      <c r="C74" s="870"/>
      <c r="D74" s="870"/>
      <c r="E74" s="872"/>
      <c r="F74" s="870"/>
      <c r="G74" s="870"/>
      <c r="H74" s="870"/>
      <c r="I74" s="881">
        <f>SUM(I63:I73)</f>
        <v>0</v>
      </c>
      <c r="J74" s="881">
        <f>SUM(J63:J73)</f>
        <v>0</v>
      </c>
      <c r="K74" s="870"/>
      <c r="L74" s="997" t="str">
        <f t="shared" si="0"/>
        <v/>
      </c>
      <c r="M74" s="881">
        <f>SUM(M63:M73)</f>
        <v>0</v>
      </c>
      <c r="N74" s="881">
        <f>SUM(N63:N73)</f>
        <v>0</v>
      </c>
      <c r="O74" s="881">
        <f>SUM(O63:O73)</f>
        <v>0</v>
      </c>
      <c r="P74" s="881">
        <f>SUM(P63:P73)</f>
        <v>0</v>
      </c>
      <c r="Q74" s="881" t="str">
        <f t="shared" si="1"/>
        <v/>
      </c>
      <c r="R74" s="881" t="str">
        <f t="shared" si="2"/>
        <v/>
      </c>
      <c r="S74" s="881" t="str">
        <f t="shared" si="3"/>
        <v/>
      </c>
      <c r="T74" s="881" t="str">
        <f t="shared" si="4"/>
        <v/>
      </c>
      <c r="U74" s="881" t="str">
        <f t="shared" si="5"/>
        <v/>
      </c>
      <c r="V74" s="998" t="str">
        <f t="shared" si="6"/>
        <v/>
      </c>
      <c r="W74" s="998">
        <f t="shared" si="9"/>
        <v>0</v>
      </c>
    </row>
    <row r="75" spans="2:23" ht="15" customHeight="1" x14ac:dyDescent="0.15">
      <c r="B75" s="851" t="s">
        <v>399</v>
      </c>
      <c r="C75" s="858" t="str">
        <f>IF(様式一覧表!$D$5="","",様式一覧表!$D$5)</f>
        <v/>
      </c>
      <c r="D75" s="858" t="str">
        <f>'コード '!$C$1</f>
        <v>本邦生産者</v>
      </c>
      <c r="E75" s="953" t="s">
        <v>390</v>
      </c>
      <c r="F75" s="860" t="s">
        <v>391</v>
      </c>
      <c r="G75" s="861" t="s">
        <v>392</v>
      </c>
      <c r="H75" s="861" t="s">
        <v>392</v>
      </c>
      <c r="I75" s="876"/>
      <c r="J75" s="876"/>
      <c r="K75" s="883" t="s">
        <v>392</v>
      </c>
      <c r="L75" s="986" t="str">
        <f t="shared" si="0"/>
        <v/>
      </c>
      <c r="M75" s="876"/>
      <c r="N75" s="876"/>
      <c r="O75" s="876"/>
      <c r="P75" s="876"/>
      <c r="Q75" s="982" t="str">
        <f t="shared" si="1"/>
        <v/>
      </c>
      <c r="R75" s="982" t="str">
        <f t="shared" si="2"/>
        <v/>
      </c>
      <c r="S75" s="982" t="str">
        <f t="shared" si="3"/>
        <v/>
      </c>
      <c r="T75" s="982" t="str">
        <f t="shared" si="4"/>
        <v/>
      </c>
      <c r="U75" s="982" t="str">
        <f t="shared" si="5"/>
        <v/>
      </c>
      <c r="V75" s="981" t="str">
        <f t="shared" si="6"/>
        <v/>
      </c>
      <c r="W75" s="999">
        <f t="shared" si="9"/>
        <v>0</v>
      </c>
    </row>
    <row r="76" spans="2:23" ht="15" customHeight="1" x14ac:dyDescent="0.15">
      <c r="B76" s="850" t="s">
        <v>399</v>
      </c>
      <c r="C76" s="863" t="str">
        <f>IF(様式一覧表!$D$5="","",様式一覧表!$D$5)</f>
        <v/>
      </c>
      <c r="D76" s="863" t="str">
        <f>'コード '!$C$1</f>
        <v>本邦生産者</v>
      </c>
      <c r="E76" s="959" t="s">
        <v>393</v>
      </c>
      <c r="F76" s="960"/>
      <c r="G76" s="865"/>
      <c r="H76" s="865"/>
      <c r="I76" s="866"/>
      <c r="J76" s="866"/>
      <c r="K76" s="961"/>
      <c r="L76" s="962" t="str">
        <f t="shared" si="0"/>
        <v/>
      </c>
      <c r="M76" s="866"/>
      <c r="N76" s="866"/>
      <c r="O76" s="866"/>
      <c r="P76" s="866"/>
      <c r="Q76" s="963" t="str">
        <f t="shared" si="1"/>
        <v/>
      </c>
      <c r="R76" s="963" t="str">
        <f t="shared" si="2"/>
        <v/>
      </c>
      <c r="S76" s="963" t="str">
        <f t="shared" si="3"/>
        <v/>
      </c>
      <c r="T76" s="963" t="str">
        <f t="shared" si="4"/>
        <v/>
      </c>
      <c r="U76" s="963" t="str">
        <f t="shared" si="5"/>
        <v/>
      </c>
      <c r="V76" s="966" t="str">
        <f t="shared" si="6"/>
        <v/>
      </c>
      <c r="W76" s="965">
        <f t="shared" si="9"/>
        <v>0</v>
      </c>
    </row>
    <row r="77" spans="2:23" ht="15" customHeight="1" x14ac:dyDescent="0.15">
      <c r="B77" s="850" t="s">
        <v>399</v>
      </c>
      <c r="C77" s="863" t="str">
        <f>IF(様式一覧表!$D$5="","",様式一覧表!$D$5)</f>
        <v/>
      </c>
      <c r="D77" s="863" t="str">
        <f>'コード '!$C$1</f>
        <v>本邦生産者</v>
      </c>
      <c r="E77" s="959" t="s">
        <v>393</v>
      </c>
      <c r="F77" s="960"/>
      <c r="G77" s="865"/>
      <c r="H77" s="865"/>
      <c r="I77" s="866"/>
      <c r="J77" s="866"/>
      <c r="K77" s="961"/>
      <c r="L77" s="962" t="str">
        <f t="shared" si="0"/>
        <v/>
      </c>
      <c r="M77" s="866"/>
      <c r="N77" s="866"/>
      <c r="O77" s="866"/>
      <c r="P77" s="866"/>
      <c r="Q77" s="963" t="str">
        <f t="shared" si="1"/>
        <v/>
      </c>
      <c r="R77" s="963" t="str">
        <f t="shared" si="2"/>
        <v/>
      </c>
      <c r="S77" s="963" t="str">
        <f t="shared" si="3"/>
        <v/>
      </c>
      <c r="T77" s="963" t="str">
        <f t="shared" si="4"/>
        <v/>
      </c>
      <c r="U77" s="963" t="str">
        <f t="shared" si="5"/>
        <v/>
      </c>
      <c r="V77" s="966" t="str">
        <f t="shared" si="6"/>
        <v/>
      </c>
      <c r="W77" s="965">
        <f t="shared" si="9"/>
        <v>0</v>
      </c>
    </row>
    <row r="78" spans="2:23" ht="15" customHeight="1" x14ac:dyDescent="0.15">
      <c r="B78" s="850" t="s">
        <v>399</v>
      </c>
      <c r="C78" s="863" t="str">
        <f>IF(様式一覧表!$D$5="","",様式一覧表!$D$5)</f>
        <v/>
      </c>
      <c r="D78" s="863" t="str">
        <f>'コード '!$C$1</f>
        <v>本邦生産者</v>
      </c>
      <c r="E78" s="959" t="s">
        <v>393</v>
      </c>
      <c r="F78" s="960"/>
      <c r="G78" s="865"/>
      <c r="H78" s="865"/>
      <c r="I78" s="866"/>
      <c r="J78" s="866"/>
      <c r="K78" s="961"/>
      <c r="L78" s="962" t="str">
        <f t="shared" si="0"/>
        <v/>
      </c>
      <c r="M78" s="866"/>
      <c r="N78" s="866"/>
      <c r="O78" s="866"/>
      <c r="P78" s="866"/>
      <c r="Q78" s="963" t="str">
        <f t="shared" si="1"/>
        <v/>
      </c>
      <c r="R78" s="963" t="str">
        <f t="shared" si="2"/>
        <v/>
      </c>
      <c r="S78" s="963" t="str">
        <f t="shared" si="3"/>
        <v/>
      </c>
      <c r="T78" s="963" t="str">
        <f t="shared" si="4"/>
        <v/>
      </c>
      <c r="U78" s="963" t="str">
        <f t="shared" si="5"/>
        <v/>
      </c>
      <c r="V78" s="966" t="str">
        <f t="shared" si="6"/>
        <v/>
      </c>
      <c r="W78" s="965">
        <f t="shared" si="9"/>
        <v>0</v>
      </c>
    </row>
    <row r="79" spans="2:23" ht="15" customHeight="1" x14ac:dyDescent="0.15">
      <c r="B79" s="850" t="s">
        <v>399</v>
      </c>
      <c r="C79" s="863" t="str">
        <f>IF(様式一覧表!$D$5="","",様式一覧表!$D$5)</f>
        <v/>
      </c>
      <c r="D79" s="863" t="str">
        <f>'コード '!$C$1</f>
        <v>本邦生産者</v>
      </c>
      <c r="E79" s="959" t="s">
        <v>393</v>
      </c>
      <c r="F79" s="960"/>
      <c r="G79" s="865"/>
      <c r="H79" s="865"/>
      <c r="I79" s="866"/>
      <c r="J79" s="866"/>
      <c r="K79" s="961"/>
      <c r="L79" s="962" t="str">
        <f t="shared" si="0"/>
        <v/>
      </c>
      <c r="M79" s="866"/>
      <c r="N79" s="866"/>
      <c r="O79" s="866"/>
      <c r="P79" s="866"/>
      <c r="Q79" s="963" t="str">
        <f t="shared" si="1"/>
        <v/>
      </c>
      <c r="R79" s="963" t="str">
        <f t="shared" si="2"/>
        <v/>
      </c>
      <c r="S79" s="963" t="str">
        <f t="shared" si="3"/>
        <v/>
      </c>
      <c r="T79" s="963" t="str">
        <f t="shared" si="4"/>
        <v/>
      </c>
      <c r="U79" s="963" t="str">
        <f t="shared" si="5"/>
        <v/>
      </c>
      <c r="V79" s="966" t="str">
        <f t="shared" si="6"/>
        <v/>
      </c>
      <c r="W79" s="965">
        <f t="shared" si="9"/>
        <v>0</v>
      </c>
    </row>
    <row r="80" spans="2:23" ht="15" customHeight="1" x14ac:dyDescent="0.15">
      <c r="B80" s="850" t="s">
        <v>399</v>
      </c>
      <c r="C80" s="863" t="str">
        <f>IF(様式一覧表!$D$5="","",様式一覧表!$D$5)</f>
        <v/>
      </c>
      <c r="D80" s="863" t="str">
        <f>'コード '!$C$1</f>
        <v>本邦生産者</v>
      </c>
      <c r="E80" s="959" t="s">
        <v>393</v>
      </c>
      <c r="F80" s="960"/>
      <c r="G80" s="865"/>
      <c r="H80" s="865"/>
      <c r="I80" s="866"/>
      <c r="J80" s="866"/>
      <c r="K80" s="961"/>
      <c r="L80" s="962" t="str">
        <f t="shared" ref="L80:L86" si="10">IFERROR(J80/I80,"")</f>
        <v/>
      </c>
      <c r="M80" s="866"/>
      <c r="N80" s="866"/>
      <c r="O80" s="866"/>
      <c r="P80" s="866"/>
      <c r="Q80" s="963" t="str">
        <f t="shared" ref="Q80:Q86" si="11">IFERROR(M80/I80,"")</f>
        <v/>
      </c>
      <c r="R80" s="963" t="str">
        <f t="shared" ref="R80:R86" si="12">IFERROR(N80/I80,"")</f>
        <v/>
      </c>
      <c r="S80" s="963" t="str">
        <f t="shared" ref="S80:S86" si="13">IFERROR(O80/I80,"")</f>
        <v/>
      </c>
      <c r="T80" s="963" t="str">
        <f t="shared" ref="T80:T86" si="14">IFERROR(P80/I80,"")</f>
        <v/>
      </c>
      <c r="U80" s="963" t="str">
        <f t="shared" ref="U80:U86" si="15">IFERROR((M80+N80+O80+P80)/I80,"")</f>
        <v/>
      </c>
      <c r="V80" s="966" t="str">
        <f t="shared" ref="V80:V86" si="16">IFERROR(L80-U80,"")</f>
        <v/>
      </c>
      <c r="W80" s="965">
        <f t="shared" si="9"/>
        <v>0</v>
      </c>
    </row>
    <row r="81" spans="2:23" ht="15" customHeight="1" x14ac:dyDescent="0.15">
      <c r="B81" s="850" t="s">
        <v>399</v>
      </c>
      <c r="C81" s="863" t="str">
        <f>IF(様式一覧表!$D$5="","",様式一覧表!$D$5)</f>
        <v/>
      </c>
      <c r="D81" s="863" t="str">
        <f>'コード '!$C$1</f>
        <v>本邦生産者</v>
      </c>
      <c r="E81" s="959" t="s">
        <v>393</v>
      </c>
      <c r="F81" s="960"/>
      <c r="G81" s="865"/>
      <c r="H81" s="865"/>
      <c r="I81" s="866"/>
      <c r="J81" s="866"/>
      <c r="K81" s="961"/>
      <c r="L81" s="962" t="str">
        <f t="shared" si="10"/>
        <v/>
      </c>
      <c r="M81" s="866"/>
      <c r="N81" s="866"/>
      <c r="O81" s="866"/>
      <c r="P81" s="866"/>
      <c r="Q81" s="963" t="str">
        <f t="shared" si="11"/>
        <v/>
      </c>
      <c r="R81" s="963" t="str">
        <f t="shared" si="12"/>
        <v/>
      </c>
      <c r="S81" s="963" t="str">
        <f t="shared" si="13"/>
        <v/>
      </c>
      <c r="T81" s="963" t="str">
        <f t="shared" si="14"/>
        <v/>
      </c>
      <c r="U81" s="963" t="str">
        <f t="shared" si="15"/>
        <v/>
      </c>
      <c r="V81" s="966" t="str">
        <f t="shared" si="16"/>
        <v/>
      </c>
      <c r="W81" s="965">
        <f t="shared" ref="W81:W86" si="17">J81-M81-N81-O81-P81</f>
        <v>0</v>
      </c>
    </row>
    <row r="82" spans="2:23" ht="15" customHeight="1" x14ac:dyDescent="0.15">
      <c r="B82" s="850" t="s">
        <v>399</v>
      </c>
      <c r="C82" s="863" t="str">
        <f>IF(様式一覧表!$D$5="","",様式一覧表!$D$5)</f>
        <v/>
      </c>
      <c r="D82" s="863" t="str">
        <f>'コード '!$C$1</f>
        <v>本邦生産者</v>
      </c>
      <c r="E82" s="959" t="s">
        <v>393</v>
      </c>
      <c r="F82" s="960"/>
      <c r="G82" s="865"/>
      <c r="H82" s="865"/>
      <c r="I82" s="866"/>
      <c r="J82" s="866"/>
      <c r="K82" s="961"/>
      <c r="L82" s="962" t="str">
        <f t="shared" si="10"/>
        <v/>
      </c>
      <c r="M82" s="866"/>
      <c r="N82" s="866"/>
      <c r="O82" s="866"/>
      <c r="P82" s="866"/>
      <c r="Q82" s="963" t="str">
        <f t="shared" si="11"/>
        <v/>
      </c>
      <c r="R82" s="963" t="str">
        <f t="shared" si="12"/>
        <v/>
      </c>
      <c r="S82" s="963" t="str">
        <f t="shared" si="13"/>
        <v/>
      </c>
      <c r="T82" s="963" t="str">
        <f t="shared" si="14"/>
        <v/>
      </c>
      <c r="U82" s="963" t="str">
        <f t="shared" si="15"/>
        <v/>
      </c>
      <c r="V82" s="966" t="str">
        <f t="shared" si="16"/>
        <v/>
      </c>
      <c r="W82" s="965">
        <f t="shared" si="17"/>
        <v>0</v>
      </c>
    </row>
    <row r="83" spans="2:23" ht="15" customHeight="1" x14ac:dyDescent="0.15">
      <c r="B83" s="850" t="s">
        <v>399</v>
      </c>
      <c r="C83" s="863" t="str">
        <f>IF(様式一覧表!$D$5="","",様式一覧表!$D$5)</f>
        <v/>
      </c>
      <c r="D83" s="863" t="str">
        <f>'コード '!$C$1</f>
        <v>本邦生産者</v>
      </c>
      <c r="E83" s="959" t="s">
        <v>393</v>
      </c>
      <c r="F83" s="960"/>
      <c r="G83" s="865"/>
      <c r="H83" s="865"/>
      <c r="I83" s="866"/>
      <c r="J83" s="866"/>
      <c r="K83" s="961"/>
      <c r="L83" s="962" t="str">
        <f t="shared" si="10"/>
        <v/>
      </c>
      <c r="M83" s="866"/>
      <c r="N83" s="866"/>
      <c r="O83" s="866"/>
      <c r="P83" s="866"/>
      <c r="Q83" s="963" t="str">
        <f t="shared" si="11"/>
        <v/>
      </c>
      <c r="R83" s="963" t="str">
        <f t="shared" si="12"/>
        <v/>
      </c>
      <c r="S83" s="963" t="str">
        <f t="shared" si="13"/>
        <v/>
      </c>
      <c r="T83" s="963" t="str">
        <f t="shared" si="14"/>
        <v/>
      </c>
      <c r="U83" s="963" t="str">
        <f t="shared" si="15"/>
        <v/>
      </c>
      <c r="V83" s="966" t="str">
        <f t="shared" si="16"/>
        <v/>
      </c>
      <c r="W83" s="965">
        <f t="shared" si="17"/>
        <v>0</v>
      </c>
    </row>
    <row r="84" spans="2:23" ht="15" customHeight="1" x14ac:dyDescent="0.15">
      <c r="B84" s="850" t="s">
        <v>399</v>
      </c>
      <c r="C84" s="863" t="str">
        <f>IF(様式一覧表!$D$5="","",様式一覧表!$D$5)</f>
        <v/>
      </c>
      <c r="D84" s="863" t="str">
        <f>'コード '!$C$1</f>
        <v>本邦生産者</v>
      </c>
      <c r="E84" s="959" t="s">
        <v>393</v>
      </c>
      <c r="F84" s="960"/>
      <c r="G84" s="865"/>
      <c r="H84" s="865"/>
      <c r="I84" s="866"/>
      <c r="J84" s="866"/>
      <c r="K84" s="961"/>
      <c r="L84" s="962" t="str">
        <f t="shared" si="10"/>
        <v/>
      </c>
      <c r="M84" s="866"/>
      <c r="N84" s="866"/>
      <c r="O84" s="866"/>
      <c r="P84" s="866"/>
      <c r="Q84" s="963" t="str">
        <f t="shared" si="11"/>
        <v/>
      </c>
      <c r="R84" s="963" t="str">
        <f t="shared" si="12"/>
        <v/>
      </c>
      <c r="S84" s="963" t="str">
        <f t="shared" si="13"/>
        <v/>
      </c>
      <c r="T84" s="963" t="str">
        <f t="shared" si="14"/>
        <v/>
      </c>
      <c r="U84" s="963" t="str">
        <f t="shared" si="15"/>
        <v/>
      </c>
      <c r="V84" s="966" t="str">
        <f t="shared" si="16"/>
        <v/>
      </c>
      <c r="W84" s="965">
        <f t="shared" si="17"/>
        <v>0</v>
      </c>
    </row>
    <row r="85" spans="2:23" ht="15" customHeight="1" thickBot="1" x14ac:dyDescent="0.2">
      <c r="B85" s="849" t="s">
        <v>399</v>
      </c>
      <c r="C85" s="867" t="str">
        <f>IF(様式一覧表!$D$5="","",様式一覧表!$D$5)</f>
        <v/>
      </c>
      <c r="D85" s="867" t="str">
        <f>'コード '!$C$1</f>
        <v>本邦生産者</v>
      </c>
      <c r="E85" s="868" t="s">
        <v>393</v>
      </c>
      <c r="F85" s="1000"/>
      <c r="G85" s="865"/>
      <c r="H85" s="865"/>
      <c r="I85" s="877"/>
      <c r="J85" s="877"/>
      <c r="K85" s="972"/>
      <c r="L85" s="988" t="str">
        <f t="shared" si="10"/>
        <v/>
      </c>
      <c r="M85" s="877"/>
      <c r="N85" s="989"/>
      <c r="O85" s="989"/>
      <c r="P85" s="989"/>
      <c r="Q85" s="990" t="str">
        <f t="shared" si="11"/>
        <v/>
      </c>
      <c r="R85" s="990" t="str">
        <f t="shared" si="12"/>
        <v/>
      </c>
      <c r="S85" s="990" t="str">
        <f t="shared" si="13"/>
        <v/>
      </c>
      <c r="T85" s="990" t="str">
        <f t="shared" si="14"/>
        <v/>
      </c>
      <c r="U85" s="990" t="str">
        <f t="shared" si="15"/>
        <v/>
      </c>
      <c r="V85" s="991" t="str">
        <f t="shared" si="16"/>
        <v/>
      </c>
      <c r="W85" s="977">
        <f t="shared" si="17"/>
        <v>0</v>
      </c>
    </row>
    <row r="86" spans="2:23" ht="14.65" customHeight="1" thickTop="1" thickBot="1" x14ac:dyDescent="0.2">
      <c r="B86" s="978" t="s">
        <v>394</v>
      </c>
      <c r="C86" s="870"/>
      <c r="D86" s="870"/>
      <c r="E86" s="872"/>
      <c r="F86" s="870"/>
      <c r="G86" s="870"/>
      <c r="H86" s="870"/>
      <c r="I86" s="881">
        <f>SUM(I75:I85)</f>
        <v>0</v>
      </c>
      <c r="J86" s="881">
        <f>SUM(J75:J85)</f>
        <v>0</v>
      </c>
      <c r="K86" s="870"/>
      <c r="L86" s="997" t="str">
        <f t="shared" si="10"/>
        <v/>
      </c>
      <c r="M86" s="881">
        <f>SUM(M75:M85)</f>
        <v>0</v>
      </c>
      <c r="N86" s="881">
        <f>SUM(N75:N85)</f>
        <v>0</v>
      </c>
      <c r="O86" s="881">
        <f>SUM(O75:O85)</f>
        <v>0</v>
      </c>
      <c r="P86" s="881">
        <f>SUM(P75:P85)</f>
        <v>0</v>
      </c>
      <c r="Q86" s="881" t="str">
        <f t="shared" si="11"/>
        <v/>
      </c>
      <c r="R86" s="881" t="str">
        <f t="shared" si="12"/>
        <v/>
      </c>
      <c r="S86" s="881" t="str">
        <f t="shared" si="13"/>
        <v/>
      </c>
      <c r="T86" s="881" t="str">
        <f t="shared" si="14"/>
        <v/>
      </c>
      <c r="U86" s="881" t="str">
        <f t="shared" si="15"/>
        <v/>
      </c>
      <c r="V86" s="1001" t="str">
        <f t="shared" si="16"/>
        <v/>
      </c>
      <c r="W86" s="998">
        <f t="shared" si="17"/>
        <v>0</v>
      </c>
    </row>
  </sheetData>
  <dataConsolidate link="1"/>
  <mergeCells count="2">
    <mergeCell ref="F4:G4"/>
    <mergeCell ref="B10:U10"/>
  </mergeCells>
  <phoneticPr fontId="25"/>
  <printOptions horizontalCentered="1"/>
  <pageMargins left="0.23622047244094491" right="0.35433070866141736" top="0.55118110236220474" bottom="0.39370078740157483" header="0.31496062992125984" footer="0.31496062992125984"/>
  <pageSetup paperSize="9" scale="52" fitToHeight="2" orientation="landscape" r:id="rId1"/>
  <headerFooter>
    <oddHeader xml:space="preserve">&amp;R&amp;U開示版・非開示版&amp;U
※上記いずれかに丸をつけてください。
</oddHeader>
  </headerFooter>
  <rowBreaks count="1" manualBreakCount="1">
    <brk id="62" max="19" man="1"/>
  </rowBreaks>
  <ignoredErrors>
    <ignoredError sqref="F4" unlockedFormula="1"/>
  </ignoredError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700-000000000000}">
          <x14:formula1>
            <xm:f>'コード '!$B$45:$B$46</xm:f>
          </x14:formula1>
          <xm:sqref>F16:F25 F40:F49 F52:F61 F64:F73 F28:F37 F76:F85</xm:sqref>
        </x14:dataValidation>
        <x14:dataValidation type="list" allowBlank="1" showInputMessage="1" showErrorMessage="1" xr:uid="{00000000-0002-0000-0700-000002000000}">
          <x14:formula1>
            <xm:f>'コード '!$B$49:$B$51</xm:f>
          </x14:formula1>
          <xm:sqref>K64:K73 K16:K25 K28:K37 K40:K49 K52:K61 K76:K85</xm:sqref>
        </x14:dataValidation>
        <x14:dataValidation type="list" allowBlank="1" showInputMessage="1" showErrorMessage="1" xr:uid="{7BE1A675-C28F-4B09-B9E9-A9DA9DA227A1}">
          <x14:formula1>
            <xm:f>'コード '!$B$5:$B$9</xm:f>
          </x14:formula1>
          <xm:sqref>G28:G37 G40:G49 G16:G25 G52:G61 G64:G73 G76:G85</xm:sqref>
        </x14:dataValidation>
        <x14:dataValidation type="list" allowBlank="1" showInputMessage="1" showErrorMessage="1" xr:uid="{DE9609E7-7D20-4801-BCA2-802620C0F5FE}">
          <x14:formula1>
            <xm:f>'コード '!$B$12:$B$15</xm:f>
          </x14:formula1>
          <xm:sqref>H40:H49 H16:H25 H52:H61 H64:H73 H28:H37 H76:H85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F92B5-B362-4087-95C1-4C71DEFBA9CB}">
  <sheetPr>
    <tabColor rgb="FF92D050"/>
  </sheetPr>
  <dimension ref="A1:Y87"/>
  <sheetViews>
    <sheetView view="pageBreakPreview" zoomScaleNormal="100" zoomScaleSheetLayoutView="100" workbookViewId="0">
      <selection activeCell="F14" sqref="F14"/>
    </sheetView>
  </sheetViews>
  <sheetFormatPr defaultColWidth="9" defaultRowHeight="13.5" x14ac:dyDescent="0.15"/>
  <cols>
    <col min="1" max="1" width="2" style="55" customWidth="1"/>
    <col min="2" max="2" width="28.125" style="55" customWidth="1"/>
    <col min="3" max="5" width="15.875" style="55" customWidth="1"/>
    <col min="6" max="8" width="20.125" style="55" customWidth="1"/>
    <col min="9" max="9" width="17.625" style="55" customWidth="1"/>
    <col min="10" max="10" width="12.875" style="55" customWidth="1"/>
    <col min="11" max="11" width="12.5" style="92" customWidth="1"/>
    <col min="12" max="15" width="11.875" style="55" customWidth="1"/>
    <col min="16" max="16" width="12.125" style="55" customWidth="1"/>
    <col min="17" max="21" width="11.5" style="92" customWidth="1"/>
    <col min="22" max="23" width="11.875" style="55" customWidth="1"/>
    <col min="24" max="24" width="2" style="55" customWidth="1"/>
    <col min="25" max="16384" width="9" style="55"/>
  </cols>
  <sheetData>
    <row r="1" spans="1:25" customFormat="1" ht="24" customHeight="1" x14ac:dyDescent="0.15">
      <c r="A1" s="22"/>
      <c r="B1" s="245" t="s">
        <v>355</v>
      </c>
      <c r="C1" s="245"/>
      <c r="D1" s="245"/>
      <c r="E1" s="245"/>
      <c r="F1" s="22"/>
      <c r="G1" s="22"/>
      <c r="H1" s="22"/>
      <c r="I1" s="22"/>
    </row>
    <row r="2" spans="1:25" customFormat="1" ht="19.5" customHeight="1" x14ac:dyDescent="0.15">
      <c r="A2" s="22"/>
      <c r="B2" s="107" t="s">
        <v>359</v>
      </c>
      <c r="C2" s="107"/>
      <c r="D2" s="107"/>
      <c r="E2" s="107"/>
      <c r="F2" s="22"/>
      <c r="G2" s="451" t="s">
        <v>356</v>
      </c>
      <c r="H2" s="451"/>
      <c r="I2" s="22"/>
    </row>
    <row r="3" spans="1:25" customFormat="1" ht="9.75" customHeight="1" thickBot="1" x14ac:dyDescent="0.2">
      <c r="B3" s="23"/>
      <c r="C3" s="23"/>
      <c r="D3" s="23"/>
      <c r="E3" s="23"/>
      <c r="F3" s="22"/>
      <c r="G3" s="22"/>
      <c r="H3" s="22"/>
      <c r="I3" s="22"/>
    </row>
    <row r="4" spans="1:25" s="38" customFormat="1" ht="19.350000000000001" customHeight="1" thickBot="1" x14ac:dyDescent="0.2">
      <c r="B4" s="347" t="s">
        <v>11</v>
      </c>
      <c r="C4" s="843"/>
      <c r="D4" s="843"/>
      <c r="E4" s="843"/>
      <c r="F4" s="1279" t="str">
        <f>IF(様式一覧表!D5="","",様式一覧表!D5)</f>
        <v/>
      </c>
      <c r="G4" s="1280"/>
      <c r="H4" s="839"/>
      <c r="I4" s="55"/>
      <c r="J4" s="55"/>
      <c r="L4" s="78"/>
      <c r="M4" s="78"/>
      <c r="N4" s="78"/>
      <c r="O4" s="78"/>
      <c r="W4"/>
    </row>
    <row r="5" spans="1:25" ht="7.35" customHeight="1" x14ac:dyDescent="0.15">
      <c r="K5" s="55"/>
      <c r="Q5" s="55"/>
      <c r="R5" s="55"/>
      <c r="S5" s="55"/>
      <c r="T5" s="55"/>
      <c r="U5" s="55"/>
      <c r="V5" s="38"/>
      <c r="W5"/>
    </row>
    <row r="6" spans="1:25" ht="22.5" customHeight="1" x14ac:dyDescent="0.15">
      <c r="B6" s="55" t="s">
        <v>400</v>
      </c>
      <c r="K6" s="55"/>
      <c r="Q6" s="55"/>
      <c r="R6" s="55"/>
      <c r="S6" s="55"/>
      <c r="T6" s="55"/>
      <c r="U6" s="55"/>
      <c r="V6" s="38"/>
      <c r="W6"/>
    </row>
    <row r="7" spans="1:25" ht="22.5" customHeight="1" x14ac:dyDescent="0.15">
      <c r="B7" s="348" t="s">
        <v>361</v>
      </c>
      <c r="C7" s="349"/>
      <c r="D7" s="349"/>
      <c r="E7" s="349"/>
      <c r="F7" s="349"/>
      <c r="G7" s="349"/>
      <c r="H7" s="349"/>
      <c r="I7" s="349"/>
      <c r="J7" s="349"/>
      <c r="K7" s="349"/>
      <c r="L7" s="349"/>
      <c r="M7" s="349"/>
      <c r="N7" s="349"/>
      <c r="O7" s="349"/>
      <c r="P7" s="349"/>
      <c r="Q7" s="349"/>
      <c r="R7" s="349"/>
      <c r="S7" s="349"/>
      <c r="T7" s="349"/>
      <c r="U7" s="349"/>
      <c r="V7" s="658"/>
      <c r="W7" s="659"/>
    </row>
    <row r="8" spans="1:25" ht="15" customHeight="1" x14ac:dyDescent="0.15">
      <c r="B8" s="350" t="s">
        <v>401</v>
      </c>
      <c r="K8" s="55"/>
      <c r="Q8" s="55"/>
      <c r="R8" s="55"/>
      <c r="S8" s="55"/>
      <c r="T8" s="55"/>
      <c r="U8" s="55"/>
      <c r="V8" s="38"/>
      <c r="W8" s="660"/>
    </row>
    <row r="9" spans="1:25" ht="15" customHeight="1" x14ac:dyDescent="0.15">
      <c r="B9" s="351" t="s">
        <v>402</v>
      </c>
      <c r="C9" s="844"/>
      <c r="D9" s="844"/>
      <c r="E9" s="844"/>
      <c r="K9" s="55"/>
      <c r="Q9" s="55"/>
      <c r="R9" s="55"/>
      <c r="S9" s="55"/>
      <c r="T9" s="55"/>
      <c r="U9" s="55"/>
      <c r="V9" s="38"/>
      <c r="W9" s="660"/>
    </row>
    <row r="10" spans="1:25" s="352" customFormat="1" ht="29.1" customHeight="1" x14ac:dyDescent="0.15">
      <c r="B10" s="1281" t="s">
        <v>403</v>
      </c>
      <c r="C10" s="1282"/>
      <c r="D10" s="1282"/>
      <c r="E10" s="1282"/>
      <c r="F10" s="1282"/>
      <c r="G10" s="1282"/>
      <c r="H10" s="1282"/>
      <c r="I10" s="1282"/>
      <c r="J10" s="1282"/>
      <c r="K10" s="1282"/>
      <c r="L10" s="1282"/>
      <c r="M10" s="1282"/>
      <c r="N10" s="1282"/>
      <c r="O10" s="1282"/>
      <c r="P10" s="1282"/>
      <c r="Q10" s="1282"/>
      <c r="R10" s="1282"/>
      <c r="S10" s="1282"/>
      <c r="T10" s="1282"/>
      <c r="U10" s="1282"/>
      <c r="V10" s="38"/>
      <c r="W10" s="660"/>
      <c r="X10"/>
      <c r="Y10"/>
    </row>
    <row r="11" spans="1:25" ht="15" customHeight="1" x14ac:dyDescent="0.15">
      <c r="B11" s="350" t="s">
        <v>365</v>
      </c>
      <c r="K11" s="55"/>
      <c r="Q11" s="55"/>
      <c r="R11" s="55"/>
      <c r="S11" s="55"/>
      <c r="T11" s="55"/>
      <c r="U11" s="55"/>
      <c r="V11" s="38"/>
      <c r="W11" s="660"/>
    </row>
    <row r="12" spans="1:25" ht="15" customHeight="1" x14ac:dyDescent="0.15">
      <c r="B12" s="353" t="s">
        <v>404</v>
      </c>
      <c r="C12" s="354"/>
      <c r="D12" s="354"/>
      <c r="E12" s="354"/>
      <c r="F12" s="354"/>
      <c r="G12" s="354"/>
      <c r="H12" s="354"/>
      <c r="I12" s="354"/>
      <c r="J12" s="354"/>
      <c r="K12" s="354"/>
      <c r="L12" s="354"/>
      <c r="M12" s="354"/>
      <c r="N12" s="354"/>
      <c r="O12" s="354"/>
      <c r="P12" s="354"/>
      <c r="Q12" s="354"/>
      <c r="R12" s="354"/>
      <c r="S12" s="354"/>
      <c r="T12" s="354"/>
      <c r="U12" s="354"/>
      <c r="V12" s="661"/>
      <c r="W12" s="662"/>
    </row>
    <row r="13" spans="1:25" ht="15" customHeight="1" thickBot="1" x14ac:dyDescent="0.2">
      <c r="K13" s="77"/>
      <c r="Q13" s="55"/>
      <c r="R13" s="55"/>
      <c r="S13" s="55"/>
      <c r="T13" s="55"/>
      <c r="U13" s="55"/>
      <c r="V13" s="38"/>
    </row>
    <row r="14" spans="1:25" ht="71.25" customHeight="1" thickBot="1" x14ac:dyDescent="0.2">
      <c r="B14" s="611" t="s">
        <v>367</v>
      </c>
      <c r="C14" s="854" t="s">
        <v>368</v>
      </c>
      <c r="D14" s="855" t="s">
        <v>369</v>
      </c>
      <c r="E14" s="856" t="s">
        <v>370</v>
      </c>
      <c r="F14" s="948" t="s">
        <v>371</v>
      </c>
      <c r="G14" s="857" t="s">
        <v>372</v>
      </c>
      <c r="H14" s="848" t="s">
        <v>373</v>
      </c>
      <c r="I14" s="857" t="s">
        <v>374</v>
      </c>
      <c r="J14" s="857" t="s">
        <v>375</v>
      </c>
      <c r="K14" s="857" t="s">
        <v>376</v>
      </c>
      <c r="L14" s="612" t="s">
        <v>377</v>
      </c>
      <c r="M14" s="606" t="s">
        <v>378</v>
      </c>
      <c r="N14" s="606" t="s">
        <v>379</v>
      </c>
      <c r="O14" s="606" t="s">
        <v>380</v>
      </c>
      <c r="P14" s="606" t="s">
        <v>381</v>
      </c>
      <c r="Q14" s="612" t="s">
        <v>382</v>
      </c>
      <c r="R14" s="612" t="s">
        <v>383</v>
      </c>
      <c r="S14" s="612" t="s">
        <v>384</v>
      </c>
      <c r="T14" s="612" t="s">
        <v>385</v>
      </c>
      <c r="U14" s="612" t="s">
        <v>386</v>
      </c>
      <c r="V14" s="617" t="s">
        <v>405</v>
      </c>
      <c r="W14" s="613" t="s">
        <v>406</v>
      </c>
    </row>
    <row r="15" spans="1:25" ht="14.85" customHeight="1" x14ac:dyDescent="0.15">
      <c r="B15" s="653" t="s">
        <v>389</v>
      </c>
      <c r="C15" s="858" t="str">
        <f>IF(様式一覧表!$D$5="","",様式一覧表!$D$5)</f>
        <v/>
      </c>
      <c r="D15" s="858" t="str">
        <f>'コード '!$C$1</f>
        <v>本邦生産者</v>
      </c>
      <c r="E15" s="859" t="s">
        <v>390</v>
      </c>
      <c r="F15" s="860" t="s">
        <v>391</v>
      </c>
      <c r="G15" s="861" t="s">
        <v>392</v>
      </c>
      <c r="H15" s="861" t="s">
        <v>392</v>
      </c>
      <c r="I15" s="862" t="str">
        <f ca="1">IF('C-1'!I15="","","【"&amp;ROUND(IFERROR(IF(ABS('C-1'!I15)&gt;=10,IF('C-1'!I15&gt;=0,'C-1'!I15*RANDBETWEEN(80,90)*0.01,'C-1'!I15*RANDBETWEEN(110,120)*0.01),'C-1'!I15-RANDBETWEEN(1,3)),0),0)&amp;"～"&amp;ROUND(IFERROR(IF(ABS('C-1'!I15)&gt;=10,IF('C-1'!I15&gt;=0,'C-1'!I15*RANDBETWEEN(110,120)*0.01,'C-1'!I15*RANDBETWEEN(80,90)*0.01),'C-1'!I15+RANDBETWEEN(1,3)),0),0)&amp;"】")</f>
        <v/>
      </c>
      <c r="J15" s="862" t="str">
        <f ca="1">IF('C-1'!J15="","","【"&amp;ROUND(IFERROR(IF(ABS('C-1'!J15)&gt;=10,IF('C-1'!J15&gt;=0,'C-1'!J15*RANDBETWEEN(80,90)*0.01,'C-1'!J15*RANDBETWEEN(110,120)*0.01),'C-1'!J15-RANDBETWEEN(1,3)),0),0)&amp;"～"&amp;ROUND(IFERROR(IF(ABS('C-1'!J15)&gt;=10,IF('C-1'!J15&gt;=0,'C-1'!J15*RANDBETWEEN(110,120)*0.01,'C-1'!J15*RANDBETWEEN(80,90)*0.01),'C-1'!J15+RANDBETWEEN(1,3)),0),0)&amp;"】")</f>
        <v/>
      </c>
      <c r="K15" s="861" t="s">
        <v>392</v>
      </c>
      <c r="L15" s="80" t="str">
        <f ca="1">IF('C-1'!L15="","","【"&amp;ROUND(IFERROR(IF(ABS('C-1'!L15)&gt;=10,IF('C-1'!L15&gt;=0,'C-1'!L15*RANDBETWEEN(80,90)*0.01,'C-1'!L15*RANDBETWEEN(110,120)*0.01),'C-1'!L15-RANDBETWEEN(1,3)),0),0)&amp;"～"&amp;ROUND(IFERROR(IF(ABS('C-1'!L15)&gt;=10,IF('C-1'!L15&gt;=0,'C-1'!L15*RANDBETWEEN(110,120)*0.01,'C-1'!L15*RANDBETWEEN(80,90)*0.01),'C-1'!L15+RANDBETWEEN(1,3)),0),0)&amp;"】")</f>
        <v/>
      </c>
      <c r="M15" s="79" t="str">
        <f ca="1">IF('C-1'!M15="","","【"&amp;ROUND(IFERROR(IF(ABS('C-1'!M15)&gt;=10,IF('C-1'!M15&gt;=0,'C-1'!M15*RANDBETWEEN(80,90)*0.01,'C-1'!M15*RANDBETWEEN(110,120)*0.01),'C-1'!M15-RANDBETWEEN(1,3)),0),0)&amp;"～"&amp;ROUND(IFERROR(IF(ABS('C-1'!M15)&gt;=10,IF('C-1'!M15&gt;=0,'C-1'!M15*RANDBETWEEN(110,120)*0.01,'C-1'!M15*RANDBETWEEN(80,90)*0.01),'C-1'!M15+RANDBETWEEN(1,3)),0),0)&amp;"】")</f>
        <v/>
      </c>
      <c r="N15" s="79" t="str">
        <f ca="1">IF('C-1'!N15="","","【"&amp;ROUND(IFERROR(IF(ABS('C-1'!N15)&gt;=10,IF('C-1'!N15&gt;=0,'C-1'!N15*RANDBETWEEN(80,90)*0.01,'C-1'!N15*RANDBETWEEN(110,120)*0.01),'C-1'!N15-RANDBETWEEN(1,3)),0),0)&amp;"～"&amp;ROUND(IFERROR(IF(ABS('C-1'!N15)&gt;=10,IF('C-1'!N15&gt;=0,'C-1'!N15*RANDBETWEEN(110,120)*0.01,'C-1'!N15*RANDBETWEEN(80,90)*0.01),'C-1'!N15+RANDBETWEEN(1,3)),0),0)&amp;"】")</f>
        <v/>
      </c>
      <c r="O15" s="81" t="str">
        <f ca="1">IF('C-1'!O15="","","【"&amp;ROUND(IFERROR(IF(ABS('C-1'!O15)&gt;=10,IF('C-1'!O15&gt;=0,'C-1'!O15*RANDBETWEEN(80,90)*0.01,'C-1'!O15*RANDBETWEEN(110,120)*0.01),'C-1'!O15-RANDBETWEEN(1,3)),0),0)&amp;"～"&amp;ROUND(IFERROR(IF(ABS('C-1'!O15)&gt;=10,IF('C-1'!O15&gt;=0,'C-1'!O15*RANDBETWEEN(110,120)*0.01,'C-1'!O15*RANDBETWEEN(80,90)*0.01),'C-1'!O15+RANDBETWEEN(1,3)),0),0)&amp;"】")</f>
        <v/>
      </c>
      <c r="P15" s="81" t="str">
        <f ca="1">IF('C-1'!P15="","","【"&amp;ROUND(IFERROR(IF(ABS('C-1'!P15)&gt;=10,IF('C-1'!P15&gt;=0,'C-1'!P15*RANDBETWEEN(80,90)*0.01,'C-1'!P15*RANDBETWEEN(110,120)*0.01),'C-1'!P15-RANDBETWEEN(1,3)),0),0)&amp;"～"&amp;ROUND(IFERROR(IF(ABS('C-1'!P15)&gt;=10,IF('C-1'!P15&gt;=0,'C-1'!P15*RANDBETWEEN(110,120)*0.01,'C-1'!P15*RANDBETWEEN(80,90)*0.01),'C-1'!P15+RANDBETWEEN(1,3)),0),0)&amp;"】")</f>
        <v/>
      </c>
      <c r="Q15" s="82" t="str">
        <f ca="1">IF('C-1'!Q15="","","【"&amp;ROUND(IFERROR(IF(ABS('C-1'!Q15)&gt;=10,IF('C-1'!Q15&gt;=0,'C-1'!Q15*RANDBETWEEN(80,90)*0.01,'C-1'!Q15*RANDBETWEEN(110,120)*0.01),'C-1'!Q15-RANDBETWEEN(1,3)),0),0)&amp;"～"&amp;ROUND(IFERROR(IF(ABS('C-1'!Q15)&gt;=10,IF('C-1'!Q15&gt;=0,'C-1'!Q15*RANDBETWEEN(110,120)*0.01,'C-1'!Q15*RANDBETWEEN(80,90)*0.01),'C-1'!Q15+RANDBETWEEN(1,3)),0),0)&amp;"】")</f>
        <v/>
      </c>
      <c r="R15" s="82" t="str">
        <f ca="1">IF('C-1'!R15="","","【"&amp;ROUND(IFERROR(IF(ABS('C-1'!R15)&gt;=10,IF('C-1'!R15&gt;=0,'C-1'!R15*RANDBETWEEN(80,90)*0.01,'C-1'!R15*RANDBETWEEN(110,120)*0.01),'C-1'!R15-RANDBETWEEN(1,3)),0),0)&amp;"～"&amp;ROUND(IFERROR(IF(ABS('C-1'!R15)&gt;=10,IF('C-1'!R15&gt;=0,'C-1'!R15*RANDBETWEEN(110,120)*0.01,'C-1'!R15*RANDBETWEEN(80,90)*0.01),'C-1'!R15+RANDBETWEEN(1,3)),0),0)&amp;"】")</f>
        <v/>
      </c>
      <c r="S15" s="82" t="str">
        <f ca="1">IF('C-1'!S15="","","【"&amp;ROUND(IFERROR(IF(ABS('C-1'!S15)&gt;=10,IF('C-1'!S15&gt;=0,'C-1'!S15*RANDBETWEEN(80,90)*0.01,'C-1'!S15*RANDBETWEEN(110,120)*0.01),'C-1'!S15-RANDBETWEEN(1,3)),0),0)&amp;"～"&amp;ROUND(IFERROR(IF(ABS('C-1'!S15)&gt;=10,IF('C-1'!S15&gt;=0,'C-1'!S15*RANDBETWEEN(110,120)*0.01,'C-1'!S15*RANDBETWEEN(80,90)*0.01),'C-1'!S15+RANDBETWEEN(1,3)),0),0)&amp;"】")</f>
        <v/>
      </c>
      <c r="T15" s="82" t="str">
        <f ca="1">IF('C-1'!T15="","","【"&amp;ROUND(IFERROR(IF(ABS('C-1'!T15)&gt;=10,IF('C-1'!T15&gt;=0,'C-1'!T15*RANDBETWEEN(80,90)*0.01,'C-1'!T15*RANDBETWEEN(110,120)*0.01),'C-1'!T15-RANDBETWEEN(1,3)),0),0)&amp;"～"&amp;ROUND(IFERROR(IF(ABS('C-1'!T15)&gt;=10,IF('C-1'!T15&gt;=0,'C-1'!T15*RANDBETWEEN(110,120)*0.01,'C-1'!T15*RANDBETWEEN(80,90)*0.01),'C-1'!T15+RANDBETWEEN(1,3)),0),0)&amp;"】")</f>
        <v/>
      </c>
      <c r="U15" s="82" t="str">
        <f ca="1">IF('C-1'!U15="","","【"&amp;ROUND(IFERROR(IF(ABS('C-1'!U15)&gt;=10,IF('C-1'!U15&gt;=0,'C-1'!U15*RANDBETWEEN(80,90)*0.01,'C-1'!U15*RANDBETWEEN(110,120)*0.01),'C-1'!U15-RANDBETWEEN(1,3)),0),0)&amp;"～"&amp;ROUND(IFERROR(IF(ABS('C-1'!U15)&gt;=10,IF('C-1'!U15&gt;=0,'C-1'!U15*RANDBETWEEN(110,120)*0.01,'C-1'!U15*RANDBETWEEN(80,90)*0.01),'C-1'!U15+RANDBETWEEN(1,3)),0),0)&amp;"】")</f>
        <v/>
      </c>
      <c r="V15" s="395" t="str">
        <f ca="1">IF('C-1'!V15="","","【"&amp;ROUND(IFERROR(IF(ABS('C-1'!V15)&gt;=10,IF('C-1'!V15&gt;=0,'C-1'!V15*RANDBETWEEN(80,90)*0.01,'C-1'!V15*RANDBETWEEN(110,120)*0.01),'C-1'!V15-RANDBETWEEN(1,3)),0),0)&amp;"～"&amp;ROUND(IFERROR(IF(ABS('C-1'!V15)&gt;=10,IF('C-1'!V15&gt;=0,'C-1'!V15*RANDBETWEEN(110,120)*0.01,'C-1'!V15*RANDBETWEEN(80,90)*0.01),'C-1'!V15+RANDBETWEEN(1,3)),0),0)&amp;"】")</f>
        <v/>
      </c>
      <c r="W15" s="618" t="str">
        <f ca="1">IF('C-1'!W15="","","【"&amp;ROUND(IFERROR(IF(ABS('C-1'!W15)&gt;=10,IF('C-1'!W15&gt;=0,'C-1'!W15*RANDBETWEEN(80,90)*0.01,'C-1'!W15*RANDBETWEEN(110,120)*0.01),'C-1'!W15-RANDBETWEEN(1,3)),0),0)&amp;"～"&amp;ROUND(IFERROR(IF(ABS('C-1'!W15)&gt;=10,IF('C-1'!W15&gt;=0,'C-1'!W15*RANDBETWEEN(110,120)*0.01,'C-1'!W15*RANDBETWEEN(80,90)*0.01),'C-1'!W15+RANDBETWEEN(1,3)),0),0)&amp;"】")</f>
        <v>【-3～1】</v>
      </c>
    </row>
    <row r="16" spans="1:25" ht="14.85" customHeight="1" x14ac:dyDescent="0.15">
      <c r="B16" s="386" t="s">
        <v>389</v>
      </c>
      <c r="C16" s="863" t="str">
        <f>IF(様式一覧表!$D$5="","",様式一覧表!$D$5)</f>
        <v/>
      </c>
      <c r="D16" s="863" t="str">
        <f>'コード '!$C$1</f>
        <v>本邦生産者</v>
      </c>
      <c r="E16" s="864" t="s">
        <v>393</v>
      </c>
      <c r="F16" s="865" t="str">
        <f>IF('C-1'!F16="","",'C-1'!F16)</f>
        <v/>
      </c>
      <c r="G16" s="865" t="str">
        <f>IF('C-1'!G16="","",'C-1'!G16)</f>
        <v/>
      </c>
      <c r="H16" s="865" t="str">
        <f>IF('C-1'!H16="","",'C-1'!H16)</f>
        <v/>
      </c>
      <c r="I16" s="866" t="str">
        <f ca="1">IF('C-1'!I16="","","【"&amp;ROUND(IFERROR(IF(ABS('C-1'!I16)&gt;=10,IF('C-1'!I16&gt;=0,'C-1'!I16*RANDBETWEEN(80,90)*0.01,'C-1'!I16*RANDBETWEEN(110,120)*0.01),'C-1'!I16-RANDBETWEEN(1,3)),0),0)&amp;"～"&amp;ROUND(IFERROR(IF(ABS('C-1'!I16)&gt;=10,IF('C-1'!I16&gt;=0,'C-1'!I16*RANDBETWEEN(110,120)*0.01,'C-1'!I16*RANDBETWEEN(80,90)*0.01),'C-1'!I16+RANDBETWEEN(1,3)),0),0)&amp;"】")</f>
        <v/>
      </c>
      <c r="J16" s="866" t="str">
        <f ca="1">IF('C-1'!J16="","","【"&amp;ROUND(IFERROR(IF(ABS('C-1'!J16)&gt;=10,IF('C-1'!J16&gt;=0,'C-1'!J16*RANDBETWEEN(80,90)*0.01,'C-1'!J16*RANDBETWEEN(110,120)*0.01),'C-1'!J16-RANDBETWEEN(1,3)),0),0)&amp;"～"&amp;ROUND(IFERROR(IF(ABS('C-1'!J16)&gt;=10,IF('C-1'!J16&gt;=0,'C-1'!J16*RANDBETWEEN(110,120)*0.01,'C-1'!J16*RANDBETWEEN(80,90)*0.01),'C-1'!J16+RANDBETWEEN(1,3)),0),0)&amp;"】")</f>
        <v/>
      </c>
      <c r="K16" s="865" t="str">
        <f>IF('C-1'!K16="","",'C-1'!K16)</f>
        <v/>
      </c>
      <c r="L16" s="84" t="str">
        <f ca="1">IF('C-1'!L16="","","【"&amp;ROUND(IFERROR(IF(ABS('C-1'!L16)&gt;=10,IF('C-1'!L16&gt;=0,'C-1'!L16*RANDBETWEEN(80,90)*0.01,'C-1'!L16*RANDBETWEEN(110,120)*0.01),'C-1'!L16-RANDBETWEEN(1,3)),0),0)&amp;"～"&amp;ROUND(IFERROR(IF(ABS('C-1'!L16)&gt;=10,IF('C-1'!L16&gt;=0,'C-1'!L16*RANDBETWEEN(110,120)*0.01,'C-1'!L16*RANDBETWEEN(80,90)*0.01),'C-1'!L16+RANDBETWEEN(1,3)),0),0)&amp;"】")</f>
        <v/>
      </c>
      <c r="M16" s="83" t="str">
        <f ca="1">IF('C-1'!M16="","","【"&amp;ROUND(IFERROR(IF(ABS('C-1'!M16)&gt;=10,IF('C-1'!M16&gt;=0,'C-1'!M16*RANDBETWEEN(80,90)*0.01,'C-1'!M16*RANDBETWEEN(110,120)*0.01),'C-1'!M16-RANDBETWEEN(1,3)),0),0)&amp;"～"&amp;ROUND(IFERROR(IF(ABS('C-1'!M16)&gt;=10,IF('C-1'!M16&gt;=0,'C-1'!M16*RANDBETWEEN(110,120)*0.01,'C-1'!M16*RANDBETWEEN(80,90)*0.01),'C-1'!M16+RANDBETWEEN(1,3)),0),0)&amp;"】")</f>
        <v/>
      </c>
      <c r="N16" s="85" t="str">
        <f ca="1">IF('C-1'!N16="","","【"&amp;ROUND(IFERROR(IF(ABS('C-1'!N16)&gt;=10,IF('C-1'!N16&gt;=0,'C-1'!N16*RANDBETWEEN(80,90)*0.01,'C-1'!N16*RANDBETWEEN(110,120)*0.01),'C-1'!N16-RANDBETWEEN(1,3)),0),0)&amp;"～"&amp;ROUND(IFERROR(IF(ABS('C-1'!N16)&gt;=10,IF('C-1'!N16&gt;=0,'C-1'!N16*RANDBETWEEN(110,120)*0.01,'C-1'!N16*RANDBETWEEN(80,90)*0.01),'C-1'!N16+RANDBETWEEN(1,3)),0),0)&amp;"】")</f>
        <v/>
      </c>
      <c r="O16" s="85" t="str">
        <f ca="1">IF('C-1'!O16="","","【"&amp;ROUND(IFERROR(IF(ABS('C-1'!O16)&gt;=10,IF('C-1'!O16&gt;=0,'C-1'!O16*RANDBETWEEN(80,90)*0.01,'C-1'!O16*RANDBETWEEN(110,120)*0.01),'C-1'!O16-RANDBETWEEN(1,3)),0),0)&amp;"～"&amp;ROUND(IFERROR(IF(ABS('C-1'!O16)&gt;=10,IF('C-1'!O16&gt;=0,'C-1'!O16*RANDBETWEEN(110,120)*0.01,'C-1'!O16*RANDBETWEEN(80,90)*0.01),'C-1'!O16+RANDBETWEEN(1,3)),0),0)&amp;"】")</f>
        <v/>
      </c>
      <c r="P16" s="85" t="str">
        <f ca="1">IF('C-1'!P16="","","【"&amp;ROUND(IFERROR(IF(ABS('C-1'!P16)&gt;=10,IF('C-1'!P16&gt;=0,'C-1'!P16*RANDBETWEEN(80,90)*0.01,'C-1'!P16*RANDBETWEEN(110,120)*0.01),'C-1'!P16-RANDBETWEEN(1,3)),0),0)&amp;"～"&amp;ROUND(IFERROR(IF(ABS('C-1'!P16)&gt;=10,IF('C-1'!P16&gt;=0,'C-1'!P16*RANDBETWEEN(110,120)*0.01,'C-1'!P16*RANDBETWEEN(80,90)*0.01),'C-1'!P16+RANDBETWEEN(1,3)),0),0)&amp;"】")</f>
        <v/>
      </c>
      <c r="Q16" s="86" t="str">
        <f ca="1">IF('C-1'!Q16="","","【"&amp;ROUND(IFERROR(IF(ABS('C-1'!Q16)&gt;=10,IF('C-1'!Q16&gt;=0,'C-1'!Q16*RANDBETWEEN(80,90)*0.01,'C-1'!Q16*RANDBETWEEN(110,120)*0.01),'C-1'!Q16-RANDBETWEEN(1,3)),0),0)&amp;"～"&amp;ROUND(IFERROR(IF(ABS('C-1'!Q16)&gt;=10,IF('C-1'!Q16&gt;=0,'C-1'!Q16*RANDBETWEEN(110,120)*0.01,'C-1'!Q16*RANDBETWEEN(80,90)*0.01),'C-1'!Q16+RANDBETWEEN(1,3)),0),0)&amp;"】")</f>
        <v/>
      </c>
      <c r="R16" s="86" t="str">
        <f ca="1">IF('C-1'!R16="","","【"&amp;ROUND(IFERROR(IF(ABS('C-1'!R16)&gt;=10,IF('C-1'!R16&gt;=0,'C-1'!R16*RANDBETWEEN(80,90)*0.01,'C-1'!R16*RANDBETWEEN(110,120)*0.01),'C-1'!R16-RANDBETWEEN(1,3)),0),0)&amp;"～"&amp;ROUND(IFERROR(IF(ABS('C-1'!R16)&gt;=10,IF('C-1'!R16&gt;=0,'C-1'!R16*RANDBETWEEN(110,120)*0.01,'C-1'!R16*RANDBETWEEN(80,90)*0.01),'C-1'!R16+RANDBETWEEN(1,3)),0),0)&amp;"】")</f>
        <v/>
      </c>
      <c r="S16" s="86" t="str">
        <f ca="1">IF('C-1'!S16="","","【"&amp;ROUND(IFERROR(IF(ABS('C-1'!S16)&gt;=10,IF('C-1'!S16&gt;=0,'C-1'!S16*RANDBETWEEN(80,90)*0.01,'C-1'!S16*RANDBETWEEN(110,120)*0.01),'C-1'!S16-RANDBETWEEN(1,3)),0),0)&amp;"～"&amp;ROUND(IFERROR(IF(ABS('C-1'!S16)&gt;=10,IF('C-1'!S16&gt;=0,'C-1'!S16*RANDBETWEEN(110,120)*0.01,'C-1'!S16*RANDBETWEEN(80,90)*0.01),'C-1'!S16+RANDBETWEEN(1,3)),0),0)&amp;"】")</f>
        <v/>
      </c>
      <c r="T16" s="86" t="str">
        <f ca="1">IF('C-1'!T16="","","【"&amp;ROUND(IFERROR(IF(ABS('C-1'!T16)&gt;=10,IF('C-1'!T16&gt;=0,'C-1'!T16*RANDBETWEEN(80,90)*0.01,'C-1'!T16*RANDBETWEEN(110,120)*0.01),'C-1'!T16-RANDBETWEEN(1,3)),0),0)&amp;"～"&amp;ROUND(IFERROR(IF(ABS('C-1'!T16)&gt;=10,IF('C-1'!T16&gt;=0,'C-1'!T16*RANDBETWEEN(110,120)*0.01,'C-1'!T16*RANDBETWEEN(80,90)*0.01),'C-1'!T16+RANDBETWEEN(1,3)),0),0)&amp;"】")</f>
        <v/>
      </c>
      <c r="U16" s="86" t="str">
        <f ca="1">IF('C-1'!U16="","","【"&amp;ROUND(IFERROR(IF(ABS('C-1'!U16)&gt;=10,IF('C-1'!U16&gt;=0,'C-1'!U16*RANDBETWEEN(80,90)*0.01,'C-1'!U16*RANDBETWEEN(110,120)*0.01),'C-1'!U16-RANDBETWEEN(1,3)),0),0)&amp;"～"&amp;ROUND(IFERROR(IF(ABS('C-1'!U16)&gt;=10,IF('C-1'!U16&gt;=0,'C-1'!U16*RANDBETWEEN(110,120)*0.01,'C-1'!U16*RANDBETWEEN(80,90)*0.01),'C-1'!U16+RANDBETWEEN(1,3)),0),0)&amp;"】")</f>
        <v/>
      </c>
      <c r="V16" s="355" t="str">
        <f ca="1">IF('C-1'!V16="","","【"&amp;ROUND(IFERROR(IF(ABS('C-1'!V16)&gt;=10,IF('C-1'!V16&gt;=0,'C-1'!V16*RANDBETWEEN(80,90)*0.01,'C-1'!V16*RANDBETWEEN(110,120)*0.01),'C-1'!V16-RANDBETWEEN(1,3)),0),0)&amp;"～"&amp;ROUND(IFERROR(IF(ABS('C-1'!V16)&gt;=10,IF('C-1'!V16&gt;=0,'C-1'!V16*RANDBETWEEN(110,120)*0.01,'C-1'!V16*RANDBETWEEN(80,90)*0.01),'C-1'!V16+RANDBETWEEN(1,3)),0),0)&amp;"】")</f>
        <v/>
      </c>
      <c r="W16" s="615" t="str">
        <f ca="1">IF('C-1'!W16="","","【"&amp;ROUND(IFERROR(IF(ABS('C-1'!W16)&gt;=10,IF('C-1'!W16&gt;=0,'C-1'!W16*RANDBETWEEN(80,90)*0.01,'C-1'!W16*RANDBETWEEN(110,120)*0.01),'C-1'!W16-RANDBETWEEN(1,3)),0),0)&amp;"～"&amp;ROUND(IFERROR(IF(ABS('C-1'!W16)&gt;=10,IF('C-1'!W16&gt;=0,'C-1'!W16*RANDBETWEEN(110,120)*0.01,'C-1'!W16*RANDBETWEEN(80,90)*0.01),'C-1'!W16+RANDBETWEEN(1,3)),0),0)&amp;"】")</f>
        <v>【-3～2】</v>
      </c>
    </row>
    <row r="17" spans="2:23" ht="14.85" customHeight="1" x14ac:dyDescent="0.15">
      <c r="B17" s="386" t="s">
        <v>389</v>
      </c>
      <c r="C17" s="863" t="str">
        <f>IF(様式一覧表!$D$5="","",様式一覧表!$D$5)</f>
        <v/>
      </c>
      <c r="D17" s="863" t="str">
        <f>'コード '!$C$1</f>
        <v>本邦生産者</v>
      </c>
      <c r="E17" s="864" t="s">
        <v>393</v>
      </c>
      <c r="F17" s="865" t="str">
        <f>IF('C-1'!F17="","",'C-1'!F17)</f>
        <v/>
      </c>
      <c r="G17" s="865" t="str">
        <f>IF('C-1'!G17="","",'C-1'!G17)</f>
        <v/>
      </c>
      <c r="H17" s="865" t="str">
        <f>IF('C-1'!H17="","",'C-1'!H17)</f>
        <v/>
      </c>
      <c r="I17" s="866" t="str">
        <f ca="1">IF('C-1'!I17="","","【"&amp;ROUND(IFERROR(IF(ABS('C-1'!I17)&gt;=10,IF('C-1'!I17&gt;=0,'C-1'!I17*RANDBETWEEN(80,90)*0.01,'C-1'!I17*RANDBETWEEN(110,120)*0.01),'C-1'!I17-RANDBETWEEN(1,3)),0),0)&amp;"～"&amp;ROUND(IFERROR(IF(ABS('C-1'!I17)&gt;=10,IF('C-1'!I17&gt;=0,'C-1'!I17*RANDBETWEEN(110,120)*0.01,'C-1'!I17*RANDBETWEEN(80,90)*0.01),'C-1'!I17+RANDBETWEEN(1,3)),0),0)&amp;"】")</f>
        <v/>
      </c>
      <c r="J17" s="866" t="str">
        <f ca="1">IF('C-1'!J17="","","【"&amp;ROUND(IFERROR(IF(ABS('C-1'!J17)&gt;=10,IF('C-1'!J17&gt;=0,'C-1'!J17*RANDBETWEEN(80,90)*0.01,'C-1'!J17*RANDBETWEEN(110,120)*0.01),'C-1'!J17-RANDBETWEEN(1,3)),0),0)&amp;"～"&amp;ROUND(IFERROR(IF(ABS('C-1'!J17)&gt;=10,IF('C-1'!J17&gt;=0,'C-1'!J17*RANDBETWEEN(110,120)*0.01,'C-1'!J17*RANDBETWEEN(80,90)*0.01),'C-1'!J17+RANDBETWEEN(1,3)),0),0)&amp;"】")</f>
        <v/>
      </c>
      <c r="K17" s="865" t="str">
        <f>IF('C-1'!K17="","",'C-1'!K17)</f>
        <v/>
      </c>
      <c r="L17" s="84" t="str">
        <f ca="1">IF('C-1'!L17="","","【"&amp;ROUND(IFERROR(IF(ABS('C-1'!L17)&gt;=10,IF('C-1'!L17&gt;=0,'C-1'!L17*RANDBETWEEN(80,90)*0.01,'C-1'!L17*RANDBETWEEN(110,120)*0.01),'C-1'!L17-RANDBETWEEN(1,3)),0),0)&amp;"～"&amp;ROUND(IFERROR(IF(ABS('C-1'!L17)&gt;=10,IF('C-1'!L17&gt;=0,'C-1'!L17*RANDBETWEEN(110,120)*0.01,'C-1'!L17*RANDBETWEEN(80,90)*0.01),'C-1'!L17+RANDBETWEEN(1,3)),0),0)&amp;"】")</f>
        <v/>
      </c>
      <c r="M17" s="83" t="str">
        <f ca="1">IF('C-1'!M17="","","【"&amp;ROUND(IFERROR(IF(ABS('C-1'!M17)&gt;=10,IF('C-1'!M17&gt;=0,'C-1'!M17*RANDBETWEEN(80,90)*0.01,'C-1'!M17*RANDBETWEEN(110,120)*0.01),'C-1'!M17-RANDBETWEEN(1,3)),0),0)&amp;"～"&amp;ROUND(IFERROR(IF(ABS('C-1'!M17)&gt;=10,IF('C-1'!M17&gt;=0,'C-1'!M17*RANDBETWEEN(110,120)*0.01,'C-1'!M17*RANDBETWEEN(80,90)*0.01),'C-1'!M17+RANDBETWEEN(1,3)),0),0)&amp;"】")</f>
        <v/>
      </c>
      <c r="N17" s="85" t="str">
        <f ca="1">IF('C-1'!N17="","","【"&amp;ROUND(IFERROR(IF(ABS('C-1'!N17)&gt;=10,IF('C-1'!N17&gt;=0,'C-1'!N17*RANDBETWEEN(80,90)*0.01,'C-1'!N17*RANDBETWEEN(110,120)*0.01),'C-1'!N17-RANDBETWEEN(1,3)),0),0)&amp;"～"&amp;ROUND(IFERROR(IF(ABS('C-1'!N17)&gt;=10,IF('C-1'!N17&gt;=0,'C-1'!N17*RANDBETWEEN(110,120)*0.01,'C-1'!N17*RANDBETWEEN(80,90)*0.01),'C-1'!N17+RANDBETWEEN(1,3)),0),0)&amp;"】")</f>
        <v/>
      </c>
      <c r="O17" s="85" t="str">
        <f ca="1">IF('C-1'!O17="","","【"&amp;ROUND(IFERROR(IF(ABS('C-1'!O17)&gt;=10,IF('C-1'!O17&gt;=0,'C-1'!O17*RANDBETWEEN(80,90)*0.01,'C-1'!O17*RANDBETWEEN(110,120)*0.01),'C-1'!O17-RANDBETWEEN(1,3)),0),0)&amp;"～"&amp;ROUND(IFERROR(IF(ABS('C-1'!O17)&gt;=10,IF('C-1'!O17&gt;=0,'C-1'!O17*RANDBETWEEN(110,120)*0.01,'C-1'!O17*RANDBETWEEN(80,90)*0.01),'C-1'!O17+RANDBETWEEN(1,3)),0),0)&amp;"】")</f>
        <v/>
      </c>
      <c r="P17" s="85" t="str">
        <f ca="1">IF('C-1'!P17="","","【"&amp;ROUND(IFERROR(IF(ABS('C-1'!P17)&gt;=10,IF('C-1'!P17&gt;=0,'C-1'!P17*RANDBETWEEN(80,90)*0.01,'C-1'!P17*RANDBETWEEN(110,120)*0.01),'C-1'!P17-RANDBETWEEN(1,3)),0),0)&amp;"～"&amp;ROUND(IFERROR(IF(ABS('C-1'!P17)&gt;=10,IF('C-1'!P17&gt;=0,'C-1'!P17*RANDBETWEEN(110,120)*0.01,'C-1'!P17*RANDBETWEEN(80,90)*0.01),'C-1'!P17+RANDBETWEEN(1,3)),0),0)&amp;"】")</f>
        <v/>
      </c>
      <c r="Q17" s="86" t="str">
        <f ca="1">IF('C-1'!Q17="","","【"&amp;ROUND(IFERROR(IF(ABS('C-1'!Q17)&gt;=10,IF('C-1'!Q17&gt;=0,'C-1'!Q17*RANDBETWEEN(80,90)*0.01,'C-1'!Q17*RANDBETWEEN(110,120)*0.01),'C-1'!Q17-RANDBETWEEN(1,3)),0),0)&amp;"～"&amp;ROUND(IFERROR(IF(ABS('C-1'!Q17)&gt;=10,IF('C-1'!Q17&gt;=0,'C-1'!Q17*RANDBETWEEN(110,120)*0.01,'C-1'!Q17*RANDBETWEEN(80,90)*0.01),'C-1'!Q17+RANDBETWEEN(1,3)),0),0)&amp;"】")</f>
        <v/>
      </c>
      <c r="R17" s="86" t="str">
        <f ca="1">IF('C-1'!R17="","","【"&amp;ROUND(IFERROR(IF(ABS('C-1'!R17)&gt;=10,IF('C-1'!R17&gt;=0,'C-1'!R17*RANDBETWEEN(80,90)*0.01,'C-1'!R17*RANDBETWEEN(110,120)*0.01),'C-1'!R17-RANDBETWEEN(1,3)),0),0)&amp;"～"&amp;ROUND(IFERROR(IF(ABS('C-1'!R17)&gt;=10,IF('C-1'!R17&gt;=0,'C-1'!R17*RANDBETWEEN(110,120)*0.01,'C-1'!R17*RANDBETWEEN(80,90)*0.01),'C-1'!R17+RANDBETWEEN(1,3)),0),0)&amp;"】")</f>
        <v/>
      </c>
      <c r="S17" s="86" t="str">
        <f ca="1">IF('C-1'!S17="","","【"&amp;ROUND(IFERROR(IF(ABS('C-1'!S17)&gt;=10,IF('C-1'!S17&gt;=0,'C-1'!S17*RANDBETWEEN(80,90)*0.01,'C-1'!S17*RANDBETWEEN(110,120)*0.01),'C-1'!S17-RANDBETWEEN(1,3)),0),0)&amp;"～"&amp;ROUND(IFERROR(IF(ABS('C-1'!S17)&gt;=10,IF('C-1'!S17&gt;=0,'C-1'!S17*RANDBETWEEN(110,120)*0.01,'C-1'!S17*RANDBETWEEN(80,90)*0.01),'C-1'!S17+RANDBETWEEN(1,3)),0),0)&amp;"】")</f>
        <v/>
      </c>
      <c r="T17" s="86" t="str">
        <f ca="1">IF('C-1'!T17="","","【"&amp;ROUND(IFERROR(IF(ABS('C-1'!T17)&gt;=10,IF('C-1'!T17&gt;=0,'C-1'!T17*RANDBETWEEN(80,90)*0.01,'C-1'!T17*RANDBETWEEN(110,120)*0.01),'C-1'!T17-RANDBETWEEN(1,3)),0),0)&amp;"～"&amp;ROUND(IFERROR(IF(ABS('C-1'!T17)&gt;=10,IF('C-1'!T17&gt;=0,'C-1'!T17*RANDBETWEEN(110,120)*0.01,'C-1'!T17*RANDBETWEEN(80,90)*0.01),'C-1'!T17+RANDBETWEEN(1,3)),0),0)&amp;"】")</f>
        <v/>
      </c>
      <c r="U17" s="86" t="str">
        <f ca="1">IF('C-1'!U17="","","【"&amp;ROUND(IFERROR(IF(ABS('C-1'!U17)&gt;=10,IF('C-1'!U17&gt;=0,'C-1'!U17*RANDBETWEEN(80,90)*0.01,'C-1'!U17*RANDBETWEEN(110,120)*0.01),'C-1'!U17-RANDBETWEEN(1,3)),0),0)&amp;"～"&amp;ROUND(IFERROR(IF(ABS('C-1'!U17)&gt;=10,IF('C-1'!U17&gt;=0,'C-1'!U17*RANDBETWEEN(110,120)*0.01,'C-1'!U17*RANDBETWEEN(80,90)*0.01),'C-1'!U17+RANDBETWEEN(1,3)),0),0)&amp;"】")</f>
        <v/>
      </c>
      <c r="V17" s="356" t="str">
        <f ca="1">IF('C-1'!V17="","","【"&amp;ROUND(IFERROR(IF(ABS('C-1'!V17)&gt;=10,IF('C-1'!V17&gt;=0,'C-1'!V17*RANDBETWEEN(80,90)*0.01,'C-1'!V17*RANDBETWEEN(110,120)*0.01),'C-1'!V17-RANDBETWEEN(1,3)),0),0)&amp;"～"&amp;ROUND(IFERROR(IF(ABS('C-1'!V17)&gt;=10,IF('C-1'!V17&gt;=0,'C-1'!V17*RANDBETWEEN(110,120)*0.01,'C-1'!V17*RANDBETWEEN(80,90)*0.01),'C-1'!V17+RANDBETWEEN(1,3)),0),0)&amp;"】")</f>
        <v/>
      </c>
      <c r="W17" s="615" t="str">
        <f ca="1">IF('C-1'!W17="","","【"&amp;ROUND(IFERROR(IF(ABS('C-1'!W17)&gt;=10,IF('C-1'!W17&gt;=0,'C-1'!W17*RANDBETWEEN(80,90)*0.01,'C-1'!W17*RANDBETWEEN(110,120)*0.01),'C-1'!W17-RANDBETWEEN(1,3)),0),0)&amp;"～"&amp;ROUND(IFERROR(IF(ABS('C-1'!W17)&gt;=10,IF('C-1'!W17&gt;=0,'C-1'!W17*RANDBETWEEN(110,120)*0.01,'C-1'!W17*RANDBETWEEN(80,90)*0.01),'C-1'!W17+RANDBETWEEN(1,3)),0),0)&amp;"】")</f>
        <v>【-3～1】</v>
      </c>
    </row>
    <row r="18" spans="2:23" ht="14.85" customHeight="1" x14ac:dyDescent="0.15">
      <c r="B18" s="386" t="s">
        <v>389</v>
      </c>
      <c r="C18" s="863" t="str">
        <f>IF(様式一覧表!$D$5="","",様式一覧表!$D$5)</f>
        <v/>
      </c>
      <c r="D18" s="863" t="str">
        <f>'コード '!$C$1</f>
        <v>本邦生産者</v>
      </c>
      <c r="E18" s="864" t="s">
        <v>393</v>
      </c>
      <c r="F18" s="865" t="str">
        <f>IF('C-1'!F18="","",'C-1'!F18)</f>
        <v/>
      </c>
      <c r="G18" s="865" t="str">
        <f>IF('C-1'!G18="","",'C-1'!G18)</f>
        <v/>
      </c>
      <c r="H18" s="865" t="str">
        <f>IF('C-1'!H18="","",'C-1'!H18)</f>
        <v/>
      </c>
      <c r="I18" s="866" t="str">
        <f ca="1">IF('C-1'!I18="","","【"&amp;ROUND(IFERROR(IF(ABS('C-1'!I18)&gt;=10,IF('C-1'!I18&gt;=0,'C-1'!I18*RANDBETWEEN(80,90)*0.01,'C-1'!I18*RANDBETWEEN(110,120)*0.01),'C-1'!I18-RANDBETWEEN(1,3)),0),0)&amp;"～"&amp;ROUND(IFERROR(IF(ABS('C-1'!I18)&gt;=10,IF('C-1'!I18&gt;=0,'C-1'!I18*RANDBETWEEN(110,120)*0.01,'C-1'!I18*RANDBETWEEN(80,90)*0.01),'C-1'!I18+RANDBETWEEN(1,3)),0),0)&amp;"】")</f>
        <v/>
      </c>
      <c r="J18" s="866" t="str">
        <f ca="1">IF('C-1'!J18="","","【"&amp;ROUND(IFERROR(IF(ABS('C-1'!J18)&gt;=10,IF('C-1'!J18&gt;=0,'C-1'!J18*RANDBETWEEN(80,90)*0.01,'C-1'!J18*RANDBETWEEN(110,120)*0.01),'C-1'!J18-RANDBETWEEN(1,3)),0),0)&amp;"～"&amp;ROUND(IFERROR(IF(ABS('C-1'!J18)&gt;=10,IF('C-1'!J18&gt;=0,'C-1'!J18*RANDBETWEEN(110,120)*0.01,'C-1'!J18*RANDBETWEEN(80,90)*0.01),'C-1'!J18+RANDBETWEEN(1,3)),0),0)&amp;"】")</f>
        <v/>
      </c>
      <c r="K18" s="865" t="str">
        <f>IF('C-1'!K18="","",'C-1'!K18)</f>
        <v/>
      </c>
      <c r="L18" s="84" t="str">
        <f ca="1">IF('C-1'!L18="","","【"&amp;ROUND(IFERROR(IF(ABS('C-1'!L18)&gt;=10,IF('C-1'!L18&gt;=0,'C-1'!L18*RANDBETWEEN(80,90)*0.01,'C-1'!L18*RANDBETWEEN(110,120)*0.01),'C-1'!L18-RANDBETWEEN(1,3)),0),0)&amp;"～"&amp;ROUND(IFERROR(IF(ABS('C-1'!L18)&gt;=10,IF('C-1'!L18&gt;=0,'C-1'!L18*RANDBETWEEN(110,120)*0.01,'C-1'!L18*RANDBETWEEN(80,90)*0.01),'C-1'!L18+RANDBETWEEN(1,3)),0),0)&amp;"】")</f>
        <v/>
      </c>
      <c r="M18" s="83" t="str">
        <f ca="1">IF('C-1'!M18="","","【"&amp;ROUND(IFERROR(IF(ABS('C-1'!M18)&gt;=10,IF('C-1'!M18&gt;=0,'C-1'!M18*RANDBETWEEN(80,90)*0.01,'C-1'!M18*RANDBETWEEN(110,120)*0.01),'C-1'!M18-RANDBETWEEN(1,3)),0),0)&amp;"～"&amp;ROUND(IFERROR(IF(ABS('C-1'!M18)&gt;=10,IF('C-1'!M18&gt;=0,'C-1'!M18*RANDBETWEEN(110,120)*0.01,'C-1'!M18*RANDBETWEEN(80,90)*0.01),'C-1'!M18+RANDBETWEEN(1,3)),0),0)&amp;"】")</f>
        <v/>
      </c>
      <c r="N18" s="85" t="str">
        <f ca="1">IF('C-1'!N18="","","【"&amp;ROUND(IFERROR(IF(ABS('C-1'!N18)&gt;=10,IF('C-1'!N18&gt;=0,'C-1'!N18*RANDBETWEEN(80,90)*0.01,'C-1'!N18*RANDBETWEEN(110,120)*0.01),'C-1'!N18-RANDBETWEEN(1,3)),0),0)&amp;"～"&amp;ROUND(IFERROR(IF(ABS('C-1'!N18)&gt;=10,IF('C-1'!N18&gt;=0,'C-1'!N18*RANDBETWEEN(110,120)*0.01,'C-1'!N18*RANDBETWEEN(80,90)*0.01),'C-1'!N18+RANDBETWEEN(1,3)),0),0)&amp;"】")</f>
        <v/>
      </c>
      <c r="O18" s="85" t="str">
        <f ca="1">IF('C-1'!O18="","","【"&amp;ROUND(IFERROR(IF(ABS('C-1'!O18)&gt;=10,IF('C-1'!O18&gt;=0,'C-1'!O18*RANDBETWEEN(80,90)*0.01,'C-1'!O18*RANDBETWEEN(110,120)*0.01),'C-1'!O18-RANDBETWEEN(1,3)),0),0)&amp;"～"&amp;ROUND(IFERROR(IF(ABS('C-1'!O18)&gt;=10,IF('C-1'!O18&gt;=0,'C-1'!O18*RANDBETWEEN(110,120)*0.01,'C-1'!O18*RANDBETWEEN(80,90)*0.01),'C-1'!O18+RANDBETWEEN(1,3)),0),0)&amp;"】")</f>
        <v/>
      </c>
      <c r="P18" s="85" t="str">
        <f ca="1">IF('C-1'!P18="","","【"&amp;ROUND(IFERROR(IF(ABS('C-1'!P18)&gt;=10,IF('C-1'!P18&gt;=0,'C-1'!P18*RANDBETWEEN(80,90)*0.01,'C-1'!P18*RANDBETWEEN(110,120)*0.01),'C-1'!P18-RANDBETWEEN(1,3)),0),0)&amp;"～"&amp;ROUND(IFERROR(IF(ABS('C-1'!P18)&gt;=10,IF('C-1'!P18&gt;=0,'C-1'!P18*RANDBETWEEN(110,120)*0.01,'C-1'!P18*RANDBETWEEN(80,90)*0.01),'C-1'!P18+RANDBETWEEN(1,3)),0),0)&amp;"】")</f>
        <v/>
      </c>
      <c r="Q18" s="86" t="str">
        <f ca="1">IF('C-1'!Q18="","","【"&amp;ROUND(IFERROR(IF(ABS('C-1'!Q18)&gt;=10,IF('C-1'!Q18&gt;=0,'C-1'!Q18*RANDBETWEEN(80,90)*0.01,'C-1'!Q18*RANDBETWEEN(110,120)*0.01),'C-1'!Q18-RANDBETWEEN(1,3)),0),0)&amp;"～"&amp;ROUND(IFERROR(IF(ABS('C-1'!Q18)&gt;=10,IF('C-1'!Q18&gt;=0,'C-1'!Q18*RANDBETWEEN(110,120)*0.01,'C-1'!Q18*RANDBETWEEN(80,90)*0.01),'C-1'!Q18+RANDBETWEEN(1,3)),0),0)&amp;"】")</f>
        <v/>
      </c>
      <c r="R18" s="86" t="str">
        <f ca="1">IF('C-1'!R18="","","【"&amp;ROUND(IFERROR(IF(ABS('C-1'!R18)&gt;=10,IF('C-1'!R18&gt;=0,'C-1'!R18*RANDBETWEEN(80,90)*0.01,'C-1'!R18*RANDBETWEEN(110,120)*0.01),'C-1'!R18-RANDBETWEEN(1,3)),0),0)&amp;"～"&amp;ROUND(IFERROR(IF(ABS('C-1'!R18)&gt;=10,IF('C-1'!R18&gt;=0,'C-1'!R18*RANDBETWEEN(110,120)*0.01,'C-1'!R18*RANDBETWEEN(80,90)*0.01),'C-1'!R18+RANDBETWEEN(1,3)),0),0)&amp;"】")</f>
        <v/>
      </c>
      <c r="S18" s="86" t="str">
        <f ca="1">IF('C-1'!S18="","","【"&amp;ROUND(IFERROR(IF(ABS('C-1'!S18)&gt;=10,IF('C-1'!S18&gt;=0,'C-1'!S18*RANDBETWEEN(80,90)*0.01,'C-1'!S18*RANDBETWEEN(110,120)*0.01),'C-1'!S18-RANDBETWEEN(1,3)),0),0)&amp;"～"&amp;ROUND(IFERROR(IF(ABS('C-1'!S18)&gt;=10,IF('C-1'!S18&gt;=0,'C-1'!S18*RANDBETWEEN(110,120)*0.01,'C-1'!S18*RANDBETWEEN(80,90)*0.01),'C-1'!S18+RANDBETWEEN(1,3)),0),0)&amp;"】")</f>
        <v/>
      </c>
      <c r="T18" s="86" t="str">
        <f ca="1">IF('C-1'!T18="","","【"&amp;ROUND(IFERROR(IF(ABS('C-1'!T18)&gt;=10,IF('C-1'!T18&gt;=0,'C-1'!T18*RANDBETWEEN(80,90)*0.01,'C-1'!T18*RANDBETWEEN(110,120)*0.01),'C-1'!T18-RANDBETWEEN(1,3)),0),0)&amp;"～"&amp;ROUND(IFERROR(IF(ABS('C-1'!T18)&gt;=10,IF('C-1'!T18&gt;=0,'C-1'!T18*RANDBETWEEN(110,120)*0.01,'C-1'!T18*RANDBETWEEN(80,90)*0.01),'C-1'!T18+RANDBETWEEN(1,3)),0),0)&amp;"】")</f>
        <v/>
      </c>
      <c r="U18" s="86" t="str">
        <f ca="1">IF('C-1'!U18="","","【"&amp;ROUND(IFERROR(IF(ABS('C-1'!U18)&gt;=10,IF('C-1'!U18&gt;=0,'C-1'!U18*RANDBETWEEN(80,90)*0.01,'C-1'!U18*RANDBETWEEN(110,120)*0.01),'C-1'!U18-RANDBETWEEN(1,3)),0),0)&amp;"～"&amp;ROUND(IFERROR(IF(ABS('C-1'!U18)&gt;=10,IF('C-1'!U18&gt;=0,'C-1'!U18*RANDBETWEEN(110,120)*0.01,'C-1'!U18*RANDBETWEEN(80,90)*0.01),'C-1'!U18+RANDBETWEEN(1,3)),0),0)&amp;"】")</f>
        <v/>
      </c>
      <c r="V18" s="356" t="str">
        <f ca="1">IF('C-1'!V18="","","【"&amp;ROUND(IFERROR(IF(ABS('C-1'!V18)&gt;=10,IF('C-1'!V18&gt;=0,'C-1'!V18*RANDBETWEEN(80,90)*0.01,'C-1'!V18*RANDBETWEEN(110,120)*0.01),'C-1'!V18-RANDBETWEEN(1,3)),0),0)&amp;"～"&amp;ROUND(IFERROR(IF(ABS('C-1'!V18)&gt;=10,IF('C-1'!V18&gt;=0,'C-1'!V18*RANDBETWEEN(110,120)*0.01,'C-1'!V18*RANDBETWEEN(80,90)*0.01),'C-1'!V18+RANDBETWEEN(1,3)),0),0)&amp;"】")</f>
        <v/>
      </c>
      <c r="W18" s="615" t="str">
        <f ca="1">IF('C-1'!W18="","","【"&amp;ROUND(IFERROR(IF(ABS('C-1'!W18)&gt;=10,IF('C-1'!W18&gt;=0,'C-1'!W18*RANDBETWEEN(80,90)*0.01,'C-1'!W18*RANDBETWEEN(110,120)*0.01),'C-1'!W18-RANDBETWEEN(1,3)),0),0)&amp;"～"&amp;ROUND(IFERROR(IF(ABS('C-1'!W18)&gt;=10,IF('C-1'!W18&gt;=0,'C-1'!W18*RANDBETWEEN(110,120)*0.01,'C-1'!W18*RANDBETWEEN(80,90)*0.01),'C-1'!W18+RANDBETWEEN(1,3)),0),0)&amp;"】")</f>
        <v>【-3～3】</v>
      </c>
    </row>
    <row r="19" spans="2:23" ht="14.85" customHeight="1" x14ac:dyDescent="0.15">
      <c r="B19" s="386" t="s">
        <v>389</v>
      </c>
      <c r="C19" s="863" t="str">
        <f>IF(様式一覧表!$D$5="","",様式一覧表!$D$5)</f>
        <v/>
      </c>
      <c r="D19" s="863" t="str">
        <f>'コード '!$C$1</f>
        <v>本邦生産者</v>
      </c>
      <c r="E19" s="864" t="s">
        <v>393</v>
      </c>
      <c r="F19" s="865" t="str">
        <f>IF('C-1'!F19="","",'C-1'!F19)</f>
        <v/>
      </c>
      <c r="G19" s="865" t="str">
        <f>IF('C-1'!G19="","",'C-1'!G19)</f>
        <v/>
      </c>
      <c r="H19" s="865" t="str">
        <f>IF('C-1'!H19="","",'C-1'!H19)</f>
        <v/>
      </c>
      <c r="I19" s="866" t="str">
        <f ca="1">IF('C-1'!I19="","","【"&amp;ROUND(IFERROR(IF(ABS('C-1'!I19)&gt;=10,IF('C-1'!I19&gt;=0,'C-1'!I19*RANDBETWEEN(80,90)*0.01,'C-1'!I19*RANDBETWEEN(110,120)*0.01),'C-1'!I19-RANDBETWEEN(1,3)),0),0)&amp;"～"&amp;ROUND(IFERROR(IF(ABS('C-1'!I19)&gt;=10,IF('C-1'!I19&gt;=0,'C-1'!I19*RANDBETWEEN(110,120)*0.01,'C-1'!I19*RANDBETWEEN(80,90)*0.01),'C-1'!I19+RANDBETWEEN(1,3)),0),0)&amp;"】")</f>
        <v/>
      </c>
      <c r="J19" s="866" t="str">
        <f ca="1">IF('C-1'!J19="","","【"&amp;ROUND(IFERROR(IF(ABS('C-1'!J19)&gt;=10,IF('C-1'!J19&gt;=0,'C-1'!J19*RANDBETWEEN(80,90)*0.01,'C-1'!J19*RANDBETWEEN(110,120)*0.01),'C-1'!J19-RANDBETWEEN(1,3)),0),0)&amp;"～"&amp;ROUND(IFERROR(IF(ABS('C-1'!J19)&gt;=10,IF('C-1'!J19&gt;=0,'C-1'!J19*RANDBETWEEN(110,120)*0.01,'C-1'!J19*RANDBETWEEN(80,90)*0.01),'C-1'!J19+RANDBETWEEN(1,3)),0),0)&amp;"】")</f>
        <v/>
      </c>
      <c r="K19" s="865" t="str">
        <f>IF('C-1'!K19="","",'C-1'!K19)</f>
        <v/>
      </c>
      <c r="L19" s="84" t="str">
        <f ca="1">IF('C-1'!L19="","","【"&amp;ROUND(IFERROR(IF(ABS('C-1'!L19)&gt;=10,IF('C-1'!L19&gt;=0,'C-1'!L19*RANDBETWEEN(80,90)*0.01,'C-1'!L19*RANDBETWEEN(110,120)*0.01),'C-1'!L19-RANDBETWEEN(1,3)),0),0)&amp;"～"&amp;ROUND(IFERROR(IF(ABS('C-1'!L19)&gt;=10,IF('C-1'!L19&gt;=0,'C-1'!L19*RANDBETWEEN(110,120)*0.01,'C-1'!L19*RANDBETWEEN(80,90)*0.01),'C-1'!L19+RANDBETWEEN(1,3)),0),0)&amp;"】")</f>
        <v/>
      </c>
      <c r="M19" s="83" t="str">
        <f ca="1">IF('C-1'!M19="","","【"&amp;ROUND(IFERROR(IF(ABS('C-1'!M19)&gt;=10,IF('C-1'!M19&gt;=0,'C-1'!M19*RANDBETWEEN(80,90)*0.01,'C-1'!M19*RANDBETWEEN(110,120)*0.01),'C-1'!M19-RANDBETWEEN(1,3)),0),0)&amp;"～"&amp;ROUND(IFERROR(IF(ABS('C-1'!M19)&gt;=10,IF('C-1'!M19&gt;=0,'C-1'!M19*RANDBETWEEN(110,120)*0.01,'C-1'!M19*RANDBETWEEN(80,90)*0.01),'C-1'!M19+RANDBETWEEN(1,3)),0),0)&amp;"】")</f>
        <v/>
      </c>
      <c r="N19" s="85" t="str">
        <f ca="1">IF('C-1'!N19="","","【"&amp;ROUND(IFERROR(IF(ABS('C-1'!N19)&gt;=10,IF('C-1'!N19&gt;=0,'C-1'!N19*RANDBETWEEN(80,90)*0.01,'C-1'!N19*RANDBETWEEN(110,120)*0.01),'C-1'!N19-RANDBETWEEN(1,3)),0),0)&amp;"～"&amp;ROUND(IFERROR(IF(ABS('C-1'!N19)&gt;=10,IF('C-1'!N19&gt;=0,'C-1'!N19*RANDBETWEEN(110,120)*0.01,'C-1'!N19*RANDBETWEEN(80,90)*0.01),'C-1'!N19+RANDBETWEEN(1,3)),0),0)&amp;"】")</f>
        <v/>
      </c>
      <c r="O19" s="85" t="str">
        <f ca="1">IF('C-1'!O19="","","【"&amp;ROUND(IFERROR(IF(ABS('C-1'!O19)&gt;=10,IF('C-1'!O19&gt;=0,'C-1'!O19*RANDBETWEEN(80,90)*0.01,'C-1'!O19*RANDBETWEEN(110,120)*0.01),'C-1'!O19-RANDBETWEEN(1,3)),0),0)&amp;"～"&amp;ROUND(IFERROR(IF(ABS('C-1'!O19)&gt;=10,IF('C-1'!O19&gt;=0,'C-1'!O19*RANDBETWEEN(110,120)*0.01,'C-1'!O19*RANDBETWEEN(80,90)*0.01),'C-1'!O19+RANDBETWEEN(1,3)),0),0)&amp;"】")</f>
        <v/>
      </c>
      <c r="P19" s="85" t="str">
        <f ca="1">IF('C-1'!P19="","","【"&amp;ROUND(IFERROR(IF(ABS('C-1'!P19)&gt;=10,IF('C-1'!P19&gt;=0,'C-1'!P19*RANDBETWEEN(80,90)*0.01,'C-1'!P19*RANDBETWEEN(110,120)*0.01),'C-1'!P19-RANDBETWEEN(1,3)),0),0)&amp;"～"&amp;ROUND(IFERROR(IF(ABS('C-1'!P19)&gt;=10,IF('C-1'!P19&gt;=0,'C-1'!P19*RANDBETWEEN(110,120)*0.01,'C-1'!P19*RANDBETWEEN(80,90)*0.01),'C-1'!P19+RANDBETWEEN(1,3)),0),0)&amp;"】")</f>
        <v/>
      </c>
      <c r="Q19" s="86" t="str">
        <f ca="1">IF('C-1'!Q19="","","【"&amp;ROUND(IFERROR(IF(ABS('C-1'!Q19)&gt;=10,IF('C-1'!Q19&gt;=0,'C-1'!Q19*RANDBETWEEN(80,90)*0.01,'C-1'!Q19*RANDBETWEEN(110,120)*0.01),'C-1'!Q19-RANDBETWEEN(1,3)),0),0)&amp;"～"&amp;ROUND(IFERROR(IF(ABS('C-1'!Q19)&gt;=10,IF('C-1'!Q19&gt;=0,'C-1'!Q19*RANDBETWEEN(110,120)*0.01,'C-1'!Q19*RANDBETWEEN(80,90)*0.01),'C-1'!Q19+RANDBETWEEN(1,3)),0),0)&amp;"】")</f>
        <v/>
      </c>
      <c r="R19" s="86" t="str">
        <f ca="1">IF('C-1'!R19="","","【"&amp;ROUND(IFERROR(IF(ABS('C-1'!R19)&gt;=10,IF('C-1'!R19&gt;=0,'C-1'!R19*RANDBETWEEN(80,90)*0.01,'C-1'!R19*RANDBETWEEN(110,120)*0.01),'C-1'!R19-RANDBETWEEN(1,3)),0),0)&amp;"～"&amp;ROUND(IFERROR(IF(ABS('C-1'!R19)&gt;=10,IF('C-1'!R19&gt;=0,'C-1'!R19*RANDBETWEEN(110,120)*0.01,'C-1'!R19*RANDBETWEEN(80,90)*0.01),'C-1'!R19+RANDBETWEEN(1,3)),0),0)&amp;"】")</f>
        <v/>
      </c>
      <c r="S19" s="86" t="str">
        <f ca="1">IF('C-1'!S19="","","【"&amp;ROUND(IFERROR(IF(ABS('C-1'!S19)&gt;=10,IF('C-1'!S19&gt;=0,'C-1'!S19*RANDBETWEEN(80,90)*0.01,'C-1'!S19*RANDBETWEEN(110,120)*0.01),'C-1'!S19-RANDBETWEEN(1,3)),0),0)&amp;"～"&amp;ROUND(IFERROR(IF(ABS('C-1'!S19)&gt;=10,IF('C-1'!S19&gt;=0,'C-1'!S19*RANDBETWEEN(110,120)*0.01,'C-1'!S19*RANDBETWEEN(80,90)*0.01),'C-1'!S19+RANDBETWEEN(1,3)),0),0)&amp;"】")</f>
        <v/>
      </c>
      <c r="T19" s="86" t="str">
        <f ca="1">IF('C-1'!T19="","","【"&amp;ROUND(IFERROR(IF(ABS('C-1'!T19)&gt;=10,IF('C-1'!T19&gt;=0,'C-1'!T19*RANDBETWEEN(80,90)*0.01,'C-1'!T19*RANDBETWEEN(110,120)*0.01),'C-1'!T19-RANDBETWEEN(1,3)),0),0)&amp;"～"&amp;ROUND(IFERROR(IF(ABS('C-1'!T19)&gt;=10,IF('C-1'!T19&gt;=0,'C-1'!T19*RANDBETWEEN(110,120)*0.01,'C-1'!T19*RANDBETWEEN(80,90)*0.01),'C-1'!T19+RANDBETWEEN(1,3)),0),0)&amp;"】")</f>
        <v/>
      </c>
      <c r="U19" s="86" t="str">
        <f ca="1">IF('C-1'!U19="","","【"&amp;ROUND(IFERROR(IF(ABS('C-1'!U19)&gt;=10,IF('C-1'!U19&gt;=0,'C-1'!U19*RANDBETWEEN(80,90)*0.01,'C-1'!U19*RANDBETWEEN(110,120)*0.01),'C-1'!U19-RANDBETWEEN(1,3)),0),0)&amp;"～"&amp;ROUND(IFERROR(IF(ABS('C-1'!U19)&gt;=10,IF('C-1'!U19&gt;=0,'C-1'!U19*RANDBETWEEN(110,120)*0.01,'C-1'!U19*RANDBETWEEN(80,90)*0.01),'C-1'!U19+RANDBETWEEN(1,3)),0),0)&amp;"】")</f>
        <v/>
      </c>
      <c r="V19" s="356" t="str">
        <f ca="1">IF('C-1'!V19="","","【"&amp;ROUND(IFERROR(IF(ABS('C-1'!V19)&gt;=10,IF('C-1'!V19&gt;=0,'C-1'!V19*RANDBETWEEN(80,90)*0.01,'C-1'!V19*RANDBETWEEN(110,120)*0.01),'C-1'!V19-RANDBETWEEN(1,3)),0),0)&amp;"～"&amp;ROUND(IFERROR(IF(ABS('C-1'!V19)&gt;=10,IF('C-1'!V19&gt;=0,'C-1'!V19*RANDBETWEEN(110,120)*0.01,'C-1'!V19*RANDBETWEEN(80,90)*0.01),'C-1'!V19+RANDBETWEEN(1,3)),0),0)&amp;"】")</f>
        <v/>
      </c>
      <c r="W19" s="615" t="str">
        <f ca="1">IF('C-1'!W19="","","【"&amp;ROUND(IFERROR(IF(ABS('C-1'!W19)&gt;=10,IF('C-1'!W19&gt;=0,'C-1'!W19*RANDBETWEEN(80,90)*0.01,'C-1'!W19*RANDBETWEEN(110,120)*0.01),'C-1'!W19-RANDBETWEEN(1,3)),0),0)&amp;"～"&amp;ROUND(IFERROR(IF(ABS('C-1'!W19)&gt;=10,IF('C-1'!W19&gt;=0,'C-1'!W19*RANDBETWEEN(110,120)*0.01,'C-1'!W19*RANDBETWEEN(80,90)*0.01),'C-1'!W19+RANDBETWEEN(1,3)),0),0)&amp;"】")</f>
        <v>【-3～3】</v>
      </c>
    </row>
    <row r="20" spans="2:23" ht="14.85" customHeight="1" x14ac:dyDescent="0.15">
      <c r="B20" s="386" t="s">
        <v>389</v>
      </c>
      <c r="C20" s="863" t="str">
        <f>IF(様式一覧表!$D$5="","",様式一覧表!$D$5)</f>
        <v/>
      </c>
      <c r="D20" s="863" t="str">
        <f>'コード '!$C$1</f>
        <v>本邦生産者</v>
      </c>
      <c r="E20" s="864" t="s">
        <v>393</v>
      </c>
      <c r="F20" s="865" t="str">
        <f>IF('C-1'!F20="","",'C-1'!F20)</f>
        <v/>
      </c>
      <c r="G20" s="865" t="str">
        <f>IF('C-1'!G20="","",'C-1'!G20)</f>
        <v/>
      </c>
      <c r="H20" s="865" t="str">
        <f>IF('C-1'!H20="","",'C-1'!H20)</f>
        <v/>
      </c>
      <c r="I20" s="866" t="str">
        <f ca="1">IF('C-1'!I20="","","【"&amp;ROUND(IFERROR(IF(ABS('C-1'!I20)&gt;=10,IF('C-1'!I20&gt;=0,'C-1'!I20*RANDBETWEEN(80,90)*0.01,'C-1'!I20*RANDBETWEEN(110,120)*0.01),'C-1'!I20-RANDBETWEEN(1,3)),0),0)&amp;"～"&amp;ROUND(IFERROR(IF(ABS('C-1'!I20)&gt;=10,IF('C-1'!I20&gt;=0,'C-1'!I20*RANDBETWEEN(110,120)*0.01,'C-1'!I20*RANDBETWEEN(80,90)*0.01),'C-1'!I20+RANDBETWEEN(1,3)),0),0)&amp;"】")</f>
        <v/>
      </c>
      <c r="J20" s="866" t="str">
        <f ca="1">IF('C-1'!J20="","","【"&amp;ROUND(IFERROR(IF(ABS('C-1'!J20)&gt;=10,IF('C-1'!J20&gt;=0,'C-1'!J20*RANDBETWEEN(80,90)*0.01,'C-1'!J20*RANDBETWEEN(110,120)*0.01),'C-1'!J20-RANDBETWEEN(1,3)),0),0)&amp;"～"&amp;ROUND(IFERROR(IF(ABS('C-1'!J20)&gt;=10,IF('C-1'!J20&gt;=0,'C-1'!J20*RANDBETWEEN(110,120)*0.01,'C-1'!J20*RANDBETWEEN(80,90)*0.01),'C-1'!J20+RANDBETWEEN(1,3)),0),0)&amp;"】")</f>
        <v/>
      </c>
      <c r="K20" s="865" t="str">
        <f>IF('C-1'!K20="","",'C-1'!K20)</f>
        <v/>
      </c>
      <c r="L20" s="84" t="str">
        <f ca="1">IF('C-1'!L20="","","【"&amp;ROUND(IFERROR(IF(ABS('C-1'!L20)&gt;=10,IF('C-1'!L20&gt;=0,'C-1'!L20*RANDBETWEEN(80,90)*0.01,'C-1'!L20*RANDBETWEEN(110,120)*0.01),'C-1'!L20-RANDBETWEEN(1,3)),0),0)&amp;"～"&amp;ROUND(IFERROR(IF(ABS('C-1'!L20)&gt;=10,IF('C-1'!L20&gt;=0,'C-1'!L20*RANDBETWEEN(110,120)*0.01,'C-1'!L20*RANDBETWEEN(80,90)*0.01),'C-1'!L20+RANDBETWEEN(1,3)),0),0)&amp;"】")</f>
        <v/>
      </c>
      <c r="M20" s="83" t="str">
        <f ca="1">IF('C-1'!M20="","","【"&amp;ROUND(IFERROR(IF(ABS('C-1'!M20)&gt;=10,IF('C-1'!M20&gt;=0,'C-1'!M20*RANDBETWEEN(80,90)*0.01,'C-1'!M20*RANDBETWEEN(110,120)*0.01),'C-1'!M20-RANDBETWEEN(1,3)),0),0)&amp;"～"&amp;ROUND(IFERROR(IF(ABS('C-1'!M20)&gt;=10,IF('C-1'!M20&gt;=0,'C-1'!M20*RANDBETWEEN(110,120)*0.01,'C-1'!M20*RANDBETWEEN(80,90)*0.01),'C-1'!M20+RANDBETWEEN(1,3)),0),0)&amp;"】")</f>
        <v/>
      </c>
      <c r="N20" s="85" t="str">
        <f ca="1">IF('C-1'!N20="","","【"&amp;ROUND(IFERROR(IF(ABS('C-1'!N20)&gt;=10,IF('C-1'!N20&gt;=0,'C-1'!N20*RANDBETWEEN(80,90)*0.01,'C-1'!N20*RANDBETWEEN(110,120)*0.01),'C-1'!N20-RANDBETWEEN(1,3)),0),0)&amp;"～"&amp;ROUND(IFERROR(IF(ABS('C-1'!N20)&gt;=10,IF('C-1'!N20&gt;=0,'C-1'!N20*RANDBETWEEN(110,120)*0.01,'C-1'!N20*RANDBETWEEN(80,90)*0.01),'C-1'!N20+RANDBETWEEN(1,3)),0),0)&amp;"】")</f>
        <v/>
      </c>
      <c r="O20" s="85" t="str">
        <f ca="1">IF('C-1'!O20="","","【"&amp;ROUND(IFERROR(IF(ABS('C-1'!O20)&gt;=10,IF('C-1'!O20&gt;=0,'C-1'!O20*RANDBETWEEN(80,90)*0.01,'C-1'!O20*RANDBETWEEN(110,120)*0.01),'C-1'!O20-RANDBETWEEN(1,3)),0),0)&amp;"～"&amp;ROUND(IFERROR(IF(ABS('C-1'!O20)&gt;=10,IF('C-1'!O20&gt;=0,'C-1'!O20*RANDBETWEEN(110,120)*0.01,'C-1'!O20*RANDBETWEEN(80,90)*0.01),'C-1'!O20+RANDBETWEEN(1,3)),0),0)&amp;"】")</f>
        <v/>
      </c>
      <c r="P20" s="85" t="str">
        <f ca="1">IF('C-1'!P20="","","【"&amp;ROUND(IFERROR(IF(ABS('C-1'!P20)&gt;=10,IF('C-1'!P20&gt;=0,'C-1'!P20*RANDBETWEEN(80,90)*0.01,'C-1'!P20*RANDBETWEEN(110,120)*0.01),'C-1'!P20-RANDBETWEEN(1,3)),0),0)&amp;"～"&amp;ROUND(IFERROR(IF(ABS('C-1'!P20)&gt;=10,IF('C-1'!P20&gt;=0,'C-1'!P20*RANDBETWEEN(110,120)*0.01,'C-1'!P20*RANDBETWEEN(80,90)*0.01),'C-1'!P20+RANDBETWEEN(1,3)),0),0)&amp;"】")</f>
        <v/>
      </c>
      <c r="Q20" s="86" t="str">
        <f ca="1">IF('C-1'!Q20="","","【"&amp;ROUND(IFERROR(IF(ABS('C-1'!Q20)&gt;=10,IF('C-1'!Q20&gt;=0,'C-1'!Q20*RANDBETWEEN(80,90)*0.01,'C-1'!Q20*RANDBETWEEN(110,120)*0.01),'C-1'!Q20-RANDBETWEEN(1,3)),0),0)&amp;"～"&amp;ROUND(IFERROR(IF(ABS('C-1'!Q20)&gt;=10,IF('C-1'!Q20&gt;=0,'C-1'!Q20*RANDBETWEEN(110,120)*0.01,'C-1'!Q20*RANDBETWEEN(80,90)*0.01),'C-1'!Q20+RANDBETWEEN(1,3)),0),0)&amp;"】")</f>
        <v/>
      </c>
      <c r="R20" s="86" t="str">
        <f ca="1">IF('C-1'!R20="","","【"&amp;ROUND(IFERROR(IF(ABS('C-1'!R20)&gt;=10,IF('C-1'!R20&gt;=0,'C-1'!R20*RANDBETWEEN(80,90)*0.01,'C-1'!R20*RANDBETWEEN(110,120)*0.01),'C-1'!R20-RANDBETWEEN(1,3)),0),0)&amp;"～"&amp;ROUND(IFERROR(IF(ABS('C-1'!R20)&gt;=10,IF('C-1'!R20&gt;=0,'C-1'!R20*RANDBETWEEN(110,120)*0.01,'C-1'!R20*RANDBETWEEN(80,90)*0.01),'C-1'!R20+RANDBETWEEN(1,3)),0),0)&amp;"】")</f>
        <v/>
      </c>
      <c r="S20" s="86" t="str">
        <f ca="1">IF('C-1'!S20="","","【"&amp;ROUND(IFERROR(IF(ABS('C-1'!S20)&gt;=10,IF('C-1'!S20&gt;=0,'C-1'!S20*RANDBETWEEN(80,90)*0.01,'C-1'!S20*RANDBETWEEN(110,120)*0.01),'C-1'!S20-RANDBETWEEN(1,3)),0),0)&amp;"～"&amp;ROUND(IFERROR(IF(ABS('C-1'!S20)&gt;=10,IF('C-1'!S20&gt;=0,'C-1'!S20*RANDBETWEEN(110,120)*0.01,'C-1'!S20*RANDBETWEEN(80,90)*0.01),'C-1'!S20+RANDBETWEEN(1,3)),0),0)&amp;"】")</f>
        <v/>
      </c>
      <c r="T20" s="86" t="str">
        <f ca="1">IF('C-1'!T20="","","【"&amp;ROUND(IFERROR(IF(ABS('C-1'!T20)&gt;=10,IF('C-1'!T20&gt;=0,'C-1'!T20*RANDBETWEEN(80,90)*0.01,'C-1'!T20*RANDBETWEEN(110,120)*0.01),'C-1'!T20-RANDBETWEEN(1,3)),0),0)&amp;"～"&amp;ROUND(IFERROR(IF(ABS('C-1'!T20)&gt;=10,IF('C-1'!T20&gt;=0,'C-1'!T20*RANDBETWEEN(110,120)*0.01,'C-1'!T20*RANDBETWEEN(80,90)*0.01),'C-1'!T20+RANDBETWEEN(1,3)),0),0)&amp;"】")</f>
        <v/>
      </c>
      <c r="U20" s="86" t="str">
        <f ca="1">IF('C-1'!U20="","","【"&amp;ROUND(IFERROR(IF(ABS('C-1'!U20)&gt;=10,IF('C-1'!U20&gt;=0,'C-1'!U20*RANDBETWEEN(80,90)*0.01,'C-1'!U20*RANDBETWEEN(110,120)*0.01),'C-1'!U20-RANDBETWEEN(1,3)),0),0)&amp;"～"&amp;ROUND(IFERROR(IF(ABS('C-1'!U20)&gt;=10,IF('C-1'!U20&gt;=0,'C-1'!U20*RANDBETWEEN(110,120)*0.01,'C-1'!U20*RANDBETWEEN(80,90)*0.01),'C-1'!U20+RANDBETWEEN(1,3)),0),0)&amp;"】")</f>
        <v/>
      </c>
      <c r="V20" s="356" t="str">
        <f ca="1">IF('C-1'!V20="","","【"&amp;ROUND(IFERROR(IF(ABS('C-1'!V20)&gt;=10,IF('C-1'!V20&gt;=0,'C-1'!V20*RANDBETWEEN(80,90)*0.01,'C-1'!V20*RANDBETWEEN(110,120)*0.01),'C-1'!V20-RANDBETWEEN(1,3)),0),0)&amp;"～"&amp;ROUND(IFERROR(IF(ABS('C-1'!V20)&gt;=10,IF('C-1'!V20&gt;=0,'C-1'!V20*RANDBETWEEN(110,120)*0.01,'C-1'!V20*RANDBETWEEN(80,90)*0.01),'C-1'!V20+RANDBETWEEN(1,3)),0),0)&amp;"】")</f>
        <v/>
      </c>
      <c r="W20" s="615" t="str">
        <f ca="1">IF('C-1'!W20="","","【"&amp;ROUND(IFERROR(IF(ABS('C-1'!W20)&gt;=10,IF('C-1'!W20&gt;=0,'C-1'!W20*RANDBETWEEN(80,90)*0.01,'C-1'!W20*RANDBETWEEN(110,120)*0.01),'C-1'!W20-RANDBETWEEN(1,3)),0),0)&amp;"～"&amp;ROUND(IFERROR(IF(ABS('C-1'!W20)&gt;=10,IF('C-1'!W20&gt;=0,'C-1'!W20*RANDBETWEEN(110,120)*0.01,'C-1'!W20*RANDBETWEEN(80,90)*0.01),'C-1'!W20+RANDBETWEEN(1,3)),0),0)&amp;"】")</f>
        <v>【-1～2】</v>
      </c>
    </row>
    <row r="21" spans="2:23" ht="14.85" customHeight="1" x14ac:dyDescent="0.15">
      <c r="B21" s="386" t="s">
        <v>389</v>
      </c>
      <c r="C21" s="863" t="str">
        <f>IF(様式一覧表!$D$5="","",様式一覧表!$D$5)</f>
        <v/>
      </c>
      <c r="D21" s="863" t="str">
        <f>'コード '!$C$1</f>
        <v>本邦生産者</v>
      </c>
      <c r="E21" s="864" t="s">
        <v>393</v>
      </c>
      <c r="F21" s="865" t="str">
        <f>IF('C-1'!F21="","",'C-1'!F21)</f>
        <v/>
      </c>
      <c r="G21" s="865" t="str">
        <f>IF('C-1'!G21="","",'C-1'!G21)</f>
        <v/>
      </c>
      <c r="H21" s="865" t="str">
        <f>IF('C-1'!H21="","",'C-1'!H21)</f>
        <v/>
      </c>
      <c r="I21" s="866" t="str">
        <f ca="1">IF('C-1'!I21="","","【"&amp;ROUND(IFERROR(IF(ABS('C-1'!I21)&gt;=10,IF('C-1'!I21&gt;=0,'C-1'!I21*RANDBETWEEN(80,90)*0.01,'C-1'!I21*RANDBETWEEN(110,120)*0.01),'C-1'!I21-RANDBETWEEN(1,3)),0),0)&amp;"～"&amp;ROUND(IFERROR(IF(ABS('C-1'!I21)&gt;=10,IF('C-1'!I21&gt;=0,'C-1'!I21*RANDBETWEEN(110,120)*0.01,'C-1'!I21*RANDBETWEEN(80,90)*0.01),'C-1'!I21+RANDBETWEEN(1,3)),0),0)&amp;"】")</f>
        <v/>
      </c>
      <c r="J21" s="866" t="str">
        <f ca="1">IF('C-1'!J21="","","【"&amp;ROUND(IFERROR(IF(ABS('C-1'!J21)&gt;=10,IF('C-1'!J21&gt;=0,'C-1'!J21*RANDBETWEEN(80,90)*0.01,'C-1'!J21*RANDBETWEEN(110,120)*0.01),'C-1'!J21-RANDBETWEEN(1,3)),0),0)&amp;"～"&amp;ROUND(IFERROR(IF(ABS('C-1'!J21)&gt;=10,IF('C-1'!J21&gt;=0,'C-1'!J21*RANDBETWEEN(110,120)*0.01,'C-1'!J21*RANDBETWEEN(80,90)*0.01),'C-1'!J21+RANDBETWEEN(1,3)),0),0)&amp;"】")</f>
        <v/>
      </c>
      <c r="K21" s="865" t="str">
        <f>IF('C-1'!K21="","",'C-1'!K21)</f>
        <v/>
      </c>
      <c r="L21" s="84" t="str">
        <f ca="1">IF('C-1'!L21="","","【"&amp;ROUND(IFERROR(IF(ABS('C-1'!L21)&gt;=10,IF('C-1'!L21&gt;=0,'C-1'!L21*RANDBETWEEN(80,90)*0.01,'C-1'!L21*RANDBETWEEN(110,120)*0.01),'C-1'!L21-RANDBETWEEN(1,3)),0),0)&amp;"～"&amp;ROUND(IFERROR(IF(ABS('C-1'!L21)&gt;=10,IF('C-1'!L21&gt;=0,'C-1'!L21*RANDBETWEEN(110,120)*0.01,'C-1'!L21*RANDBETWEEN(80,90)*0.01),'C-1'!L21+RANDBETWEEN(1,3)),0),0)&amp;"】")</f>
        <v/>
      </c>
      <c r="M21" s="83" t="str">
        <f ca="1">IF('C-1'!M21="","","【"&amp;ROUND(IFERROR(IF(ABS('C-1'!M21)&gt;=10,IF('C-1'!M21&gt;=0,'C-1'!M21*RANDBETWEEN(80,90)*0.01,'C-1'!M21*RANDBETWEEN(110,120)*0.01),'C-1'!M21-RANDBETWEEN(1,3)),0),0)&amp;"～"&amp;ROUND(IFERROR(IF(ABS('C-1'!M21)&gt;=10,IF('C-1'!M21&gt;=0,'C-1'!M21*RANDBETWEEN(110,120)*0.01,'C-1'!M21*RANDBETWEEN(80,90)*0.01),'C-1'!M21+RANDBETWEEN(1,3)),0),0)&amp;"】")</f>
        <v/>
      </c>
      <c r="N21" s="85" t="str">
        <f ca="1">IF('C-1'!N21="","","【"&amp;ROUND(IFERROR(IF(ABS('C-1'!N21)&gt;=10,IF('C-1'!N21&gt;=0,'C-1'!N21*RANDBETWEEN(80,90)*0.01,'C-1'!N21*RANDBETWEEN(110,120)*0.01),'C-1'!N21-RANDBETWEEN(1,3)),0),0)&amp;"～"&amp;ROUND(IFERROR(IF(ABS('C-1'!N21)&gt;=10,IF('C-1'!N21&gt;=0,'C-1'!N21*RANDBETWEEN(110,120)*0.01,'C-1'!N21*RANDBETWEEN(80,90)*0.01),'C-1'!N21+RANDBETWEEN(1,3)),0),0)&amp;"】")</f>
        <v/>
      </c>
      <c r="O21" s="85" t="str">
        <f ca="1">IF('C-1'!O21="","","【"&amp;ROUND(IFERROR(IF(ABS('C-1'!O21)&gt;=10,IF('C-1'!O21&gt;=0,'C-1'!O21*RANDBETWEEN(80,90)*0.01,'C-1'!O21*RANDBETWEEN(110,120)*0.01),'C-1'!O21-RANDBETWEEN(1,3)),0),0)&amp;"～"&amp;ROUND(IFERROR(IF(ABS('C-1'!O21)&gt;=10,IF('C-1'!O21&gt;=0,'C-1'!O21*RANDBETWEEN(110,120)*0.01,'C-1'!O21*RANDBETWEEN(80,90)*0.01),'C-1'!O21+RANDBETWEEN(1,3)),0),0)&amp;"】")</f>
        <v/>
      </c>
      <c r="P21" s="85" t="str">
        <f ca="1">IF('C-1'!P21="","","【"&amp;ROUND(IFERROR(IF(ABS('C-1'!P21)&gt;=10,IF('C-1'!P21&gt;=0,'C-1'!P21*RANDBETWEEN(80,90)*0.01,'C-1'!P21*RANDBETWEEN(110,120)*0.01),'C-1'!P21-RANDBETWEEN(1,3)),0),0)&amp;"～"&amp;ROUND(IFERROR(IF(ABS('C-1'!P21)&gt;=10,IF('C-1'!P21&gt;=0,'C-1'!P21*RANDBETWEEN(110,120)*0.01,'C-1'!P21*RANDBETWEEN(80,90)*0.01),'C-1'!P21+RANDBETWEEN(1,3)),0),0)&amp;"】")</f>
        <v/>
      </c>
      <c r="Q21" s="86" t="str">
        <f ca="1">IF('C-1'!Q21="","","【"&amp;ROUND(IFERROR(IF(ABS('C-1'!Q21)&gt;=10,IF('C-1'!Q21&gt;=0,'C-1'!Q21*RANDBETWEEN(80,90)*0.01,'C-1'!Q21*RANDBETWEEN(110,120)*0.01),'C-1'!Q21-RANDBETWEEN(1,3)),0),0)&amp;"～"&amp;ROUND(IFERROR(IF(ABS('C-1'!Q21)&gt;=10,IF('C-1'!Q21&gt;=0,'C-1'!Q21*RANDBETWEEN(110,120)*0.01,'C-1'!Q21*RANDBETWEEN(80,90)*0.01),'C-1'!Q21+RANDBETWEEN(1,3)),0),0)&amp;"】")</f>
        <v/>
      </c>
      <c r="R21" s="86" t="str">
        <f ca="1">IF('C-1'!R21="","","【"&amp;ROUND(IFERROR(IF(ABS('C-1'!R21)&gt;=10,IF('C-1'!R21&gt;=0,'C-1'!R21*RANDBETWEEN(80,90)*0.01,'C-1'!R21*RANDBETWEEN(110,120)*0.01),'C-1'!R21-RANDBETWEEN(1,3)),0),0)&amp;"～"&amp;ROUND(IFERROR(IF(ABS('C-1'!R21)&gt;=10,IF('C-1'!R21&gt;=0,'C-1'!R21*RANDBETWEEN(110,120)*0.01,'C-1'!R21*RANDBETWEEN(80,90)*0.01),'C-1'!R21+RANDBETWEEN(1,3)),0),0)&amp;"】")</f>
        <v/>
      </c>
      <c r="S21" s="86" t="str">
        <f ca="1">IF('C-1'!S21="","","【"&amp;ROUND(IFERROR(IF(ABS('C-1'!S21)&gt;=10,IF('C-1'!S21&gt;=0,'C-1'!S21*RANDBETWEEN(80,90)*0.01,'C-1'!S21*RANDBETWEEN(110,120)*0.01),'C-1'!S21-RANDBETWEEN(1,3)),0),0)&amp;"～"&amp;ROUND(IFERROR(IF(ABS('C-1'!S21)&gt;=10,IF('C-1'!S21&gt;=0,'C-1'!S21*RANDBETWEEN(110,120)*0.01,'C-1'!S21*RANDBETWEEN(80,90)*0.01),'C-1'!S21+RANDBETWEEN(1,3)),0),0)&amp;"】")</f>
        <v/>
      </c>
      <c r="T21" s="86" t="str">
        <f ca="1">IF('C-1'!T21="","","【"&amp;ROUND(IFERROR(IF(ABS('C-1'!T21)&gt;=10,IF('C-1'!T21&gt;=0,'C-1'!T21*RANDBETWEEN(80,90)*0.01,'C-1'!T21*RANDBETWEEN(110,120)*0.01),'C-1'!T21-RANDBETWEEN(1,3)),0),0)&amp;"～"&amp;ROUND(IFERROR(IF(ABS('C-1'!T21)&gt;=10,IF('C-1'!T21&gt;=0,'C-1'!T21*RANDBETWEEN(110,120)*0.01,'C-1'!T21*RANDBETWEEN(80,90)*0.01),'C-1'!T21+RANDBETWEEN(1,3)),0),0)&amp;"】")</f>
        <v/>
      </c>
      <c r="U21" s="86" t="str">
        <f ca="1">IF('C-1'!U21="","","【"&amp;ROUND(IFERROR(IF(ABS('C-1'!U21)&gt;=10,IF('C-1'!U21&gt;=0,'C-1'!U21*RANDBETWEEN(80,90)*0.01,'C-1'!U21*RANDBETWEEN(110,120)*0.01),'C-1'!U21-RANDBETWEEN(1,3)),0),0)&amp;"～"&amp;ROUND(IFERROR(IF(ABS('C-1'!U21)&gt;=10,IF('C-1'!U21&gt;=0,'C-1'!U21*RANDBETWEEN(110,120)*0.01,'C-1'!U21*RANDBETWEEN(80,90)*0.01),'C-1'!U21+RANDBETWEEN(1,3)),0),0)&amp;"】")</f>
        <v/>
      </c>
      <c r="V21" s="356" t="str">
        <f ca="1">IF('C-1'!V21="","","【"&amp;ROUND(IFERROR(IF(ABS('C-1'!V21)&gt;=10,IF('C-1'!V21&gt;=0,'C-1'!V21*RANDBETWEEN(80,90)*0.01,'C-1'!V21*RANDBETWEEN(110,120)*0.01),'C-1'!V21-RANDBETWEEN(1,3)),0),0)&amp;"～"&amp;ROUND(IFERROR(IF(ABS('C-1'!V21)&gt;=10,IF('C-1'!V21&gt;=0,'C-1'!V21*RANDBETWEEN(110,120)*0.01,'C-1'!V21*RANDBETWEEN(80,90)*0.01),'C-1'!V21+RANDBETWEEN(1,3)),0),0)&amp;"】")</f>
        <v/>
      </c>
      <c r="W21" s="615" t="str">
        <f ca="1">IF('C-1'!W21="","","【"&amp;ROUND(IFERROR(IF(ABS('C-1'!W21)&gt;=10,IF('C-1'!W21&gt;=0,'C-1'!W21*RANDBETWEEN(80,90)*0.01,'C-1'!W21*RANDBETWEEN(110,120)*0.01),'C-1'!W21-RANDBETWEEN(1,3)),0),0)&amp;"～"&amp;ROUND(IFERROR(IF(ABS('C-1'!W21)&gt;=10,IF('C-1'!W21&gt;=0,'C-1'!W21*RANDBETWEEN(110,120)*0.01,'C-1'!W21*RANDBETWEEN(80,90)*0.01),'C-1'!W21+RANDBETWEEN(1,3)),0),0)&amp;"】")</f>
        <v>【-2～2】</v>
      </c>
    </row>
    <row r="22" spans="2:23" ht="14.85" customHeight="1" x14ac:dyDescent="0.15">
      <c r="B22" s="386" t="s">
        <v>389</v>
      </c>
      <c r="C22" s="863" t="str">
        <f>IF(様式一覧表!$D$5="","",様式一覧表!$D$5)</f>
        <v/>
      </c>
      <c r="D22" s="863" t="str">
        <f>'コード '!$C$1</f>
        <v>本邦生産者</v>
      </c>
      <c r="E22" s="864" t="s">
        <v>393</v>
      </c>
      <c r="F22" s="865" t="str">
        <f>IF('C-1'!F22="","",'C-1'!F22)</f>
        <v/>
      </c>
      <c r="G22" s="865" t="str">
        <f>IF('C-1'!G22="","",'C-1'!G22)</f>
        <v/>
      </c>
      <c r="H22" s="865" t="str">
        <f>IF('C-1'!H22="","",'C-1'!H22)</f>
        <v/>
      </c>
      <c r="I22" s="866" t="str">
        <f ca="1">IF('C-1'!I22="","","【"&amp;ROUND(IFERROR(IF(ABS('C-1'!I22)&gt;=10,IF('C-1'!I22&gt;=0,'C-1'!I22*RANDBETWEEN(80,90)*0.01,'C-1'!I22*RANDBETWEEN(110,120)*0.01),'C-1'!I22-RANDBETWEEN(1,3)),0),0)&amp;"～"&amp;ROUND(IFERROR(IF(ABS('C-1'!I22)&gt;=10,IF('C-1'!I22&gt;=0,'C-1'!I22*RANDBETWEEN(110,120)*0.01,'C-1'!I22*RANDBETWEEN(80,90)*0.01),'C-1'!I22+RANDBETWEEN(1,3)),0),0)&amp;"】")</f>
        <v/>
      </c>
      <c r="J22" s="866" t="str">
        <f ca="1">IF('C-1'!J22="","","【"&amp;ROUND(IFERROR(IF(ABS('C-1'!J22)&gt;=10,IF('C-1'!J22&gt;=0,'C-1'!J22*RANDBETWEEN(80,90)*0.01,'C-1'!J22*RANDBETWEEN(110,120)*0.01),'C-1'!J22-RANDBETWEEN(1,3)),0),0)&amp;"～"&amp;ROUND(IFERROR(IF(ABS('C-1'!J22)&gt;=10,IF('C-1'!J22&gt;=0,'C-1'!J22*RANDBETWEEN(110,120)*0.01,'C-1'!J22*RANDBETWEEN(80,90)*0.01),'C-1'!J22+RANDBETWEEN(1,3)),0),0)&amp;"】")</f>
        <v/>
      </c>
      <c r="K22" s="865" t="str">
        <f>IF('C-1'!K22="","",'C-1'!K22)</f>
        <v/>
      </c>
      <c r="L22" s="84" t="str">
        <f ca="1">IF('C-1'!L22="","","【"&amp;ROUND(IFERROR(IF(ABS('C-1'!L22)&gt;=10,IF('C-1'!L22&gt;=0,'C-1'!L22*RANDBETWEEN(80,90)*0.01,'C-1'!L22*RANDBETWEEN(110,120)*0.01),'C-1'!L22-RANDBETWEEN(1,3)),0),0)&amp;"～"&amp;ROUND(IFERROR(IF(ABS('C-1'!L22)&gt;=10,IF('C-1'!L22&gt;=0,'C-1'!L22*RANDBETWEEN(110,120)*0.01,'C-1'!L22*RANDBETWEEN(80,90)*0.01),'C-1'!L22+RANDBETWEEN(1,3)),0),0)&amp;"】")</f>
        <v/>
      </c>
      <c r="M22" s="83" t="str">
        <f ca="1">IF('C-1'!M22="","","【"&amp;ROUND(IFERROR(IF(ABS('C-1'!M22)&gt;=10,IF('C-1'!M22&gt;=0,'C-1'!M22*RANDBETWEEN(80,90)*0.01,'C-1'!M22*RANDBETWEEN(110,120)*0.01),'C-1'!M22-RANDBETWEEN(1,3)),0),0)&amp;"～"&amp;ROUND(IFERROR(IF(ABS('C-1'!M22)&gt;=10,IF('C-1'!M22&gt;=0,'C-1'!M22*RANDBETWEEN(110,120)*0.01,'C-1'!M22*RANDBETWEEN(80,90)*0.01),'C-1'!M22+RANDBETWEEN(1,3)),0),0)&amp;"】")</f>
        <v/>
      </c>
      <c r="N22" s="85" t="str">
        <f ca="1">IF('C-1'!N22="","","【"&amp;ROUND(IFERROR(IF(ABS('C-1'!N22)&gt;=10,IF('C-1'!N22&gt;=0,'C-1'!N22*RANDBETWEEN(80,90)*0.01,'C-1'!N22*RANDBETWEEN(110,120)*0.01),'C-1'!N22-RANDBETWEEN(1,3)),0),0)&amp;"～"&amp;ROUND(IFERROR(IF(ABS('C-1'!N22)&gt;=10,IF('C-1'!N22&gt;=0,'C-1'!N22*RANDBETWEEN(110,120)*0.01,'C-1'!N22*RANDBETWEEN(80,90)*0.01),'C-1'!N22+RANDBETWEEN(1,3)),0),0)&amp;"】")</f>
        <v/>
      </c>
      <c r="O22" s="85" t="str">
        <f ca="1">IF('C-1'!O22="","","【"&amp;ROUND(IFERROR(IF(ABS('C-1'!O22)&gt;=10,IF('C-1'!O22&gt;=0,'C-1'!O22*RANDBETWEEN(80,90)*0.01,'C-1'!O22*RANDBETWEEN(110,120)*0.01),'C-1'!O22-RANDBETWEEN(1,3)),0),0)&amp;"～"&amp;ROUND(IFERROR(IF(ABS('C-1'!O22)&gt;=10,IF('C-1'!O22&gt;=0,'C-1'!O22*RANDBETWEEN(110,120)*0.01,'C-1'!O22*RANDBETWEEN(80,90)*0.01),'C-1'!O22+RANDBETWEEN(1,3)),0),0)&amp;"】")</f>
        <v/>
      </c>
      <c r="P22" s="85" t="str">
        <f ca="1">IF('C-1'!P22="","","【"&amp;ROUND(IFERROR(IF(ABS('C-1'!P22)&gt;=10,IF('C-1'!P22&gt;=0,'C-1'!P22*RANDBETWEEN(80,90)*0.01,'C-1'!P22*RANDBETWEEN(110,120)*0.01),'C-1'!P22-RANDBETWEEN(1,3)),0),0)&amp;"～"&amp;ROUND(IFERROR(IF(ABS('C-1'!P22)&gt;=10,IF('C-1'!P22&gt;=0,'C-1'!P22*RANDBETWEEN(110,120)*0.01,'C-1'!P22*RANDBETWEEN(80,90)*0.01),'C-1'!P22+RANDBETWEEN(1,3)),0),0)&amp;"】")</f>
        <v/>
      </c>
      <c r="Q22" s="86" t="str">
        <f ca="1">IF('C-1'!Q22="","","【"&amp;ROUND(IFERROR(IF(ABS('C-1'!Q22)&gt;=10,IF('C-1'!Q22&gt;=0,'C-1'!Q22*RANDBETWEEN(80,90)*0.01,'C-1'!Q22*RANDBETWEEN(110,120)*0.01),'C-1'!Q22-RANDBETWEEN(1,3)),0),0)&amp;"～"&amp;ROUND(IFERROR(IF(ABS('C-1'!Q22)&gt;=10,IF('C-1'!Q22&gt;=0,'C-1'!Q22*RANDBETWEEN(110,120)*0.01,'C-1'!Q22*RANDBETWEEN(80,90)*0.01),'C-1'!Q22+RANDBETWEEN(1,3)),0),0)&amp;"】")</f>
        <v/>
      </c>
      <c r="R22" s="86" t="str">
        <f ca="1">IF('C-1'!R22="","","【"&amp;ROUND(IFERROR(IF(ABS('C-1'!R22)&gt;=10,IF('C-1'!R22&gt;=0,'C-1'!R22*RANDBETWEEN(80,90)*0.01,'C-1'!R22*RANDBETWEEN(110,120)*0.01),'C-1'!R22-RANDBETWEEN(1,3)),0),0)&amp;"～"&amp;ROUND(IFERROR(IF(ABS('C-1'!R22)&gt;=10,IF('C-1'!R22&gt;=0,'C-1'!R22*RANDBETWEEN(110,120)*0.01,'C-1'!R22*RANDBETWEEN(80,90)*0.01),'C-1'!R22+RANDBETWEEN(1,3)),0),0)&amp;"】")</f>
        <v/>
      </c>
      <c r="S22" s="86" t="str">
        <f ca="1">IF('C-1'!S22="","","【"&amp;ROUND(IFERROR(IF(ABS('C-1'!S22)&gt;=10,IF('C-1'!S22&gt;=0,'C-1'!S22*RANDBETWEEN(80,90)*0.01,'C-1'!S22*RANDBETWEEN(110,120)*0.01),'C-1'!S22-RANDBETWEEN(1,3)),0),0)&amp;"～"&amp;ROUND(IFERROR(IF(ABS('C-1'!S22)&gt;=10,IF('C-1'!S22&gt;=0,'C-1'!S22*RANDBETWEEN(110,120)*0.01,'C-1'!S22*RANDBETWEEN(80,90)*0.01),'C-1'!S22+RANDBETWEEN(1,3)),0),0)&amp;"】")</f>
        <v/>
      </c>
      <c r="T22" s="86" t="str">
        <f ca="1">IF('C-1'!T22="","","【"&amp;ROUND(IFERROR(IF(ABS('C-1'!T22)&gt;=10,IF('C-1'!T22&gt;=0,'C-1'!T22*RANDBETWEEN(80,90)*0.01,'C-1'!T22*RANDBETWEEN(110,120)*0.01),'C-1'!T22-RANDBETWEEN(1,3)),0),0)&amp;"～"&amp;ROUND(IFERROR(IF(ABS('C-1'!T22)&gt;=10,IF('C-1'!T22&gt;=0,'C-1'!T22*RANDBETWEEN(110,120)*0.01,'C-1'!T22*RANDBETWEEN(80,90)*0.01),'C-1'!T22+RANDBETWEEN(1,3)),0),0)&amp;"】")</f>
        <v/>
      </c>
      <c r="U22" s="86" t="str">
        <f ca="1">IF('C-1'!U22="","","【"&amp;ROUND(IFERROR(IF(ABS('C-1'!U22)&gt;=10,IF('C-1'!U22&gt;=0,'C-1'!U22*RANDBETWEEN(80,90)*0.01,'C-1'!U22*RANDBETWEEN(110,120)*0.01),'C-1'!U22-RANDBETWEEN(1,3)),0),0)&amp;"～"&amp;ROUND(IFERROR(IF(ABS('C-1'!U22)&gt;=10,IF('C-1'!U22&gt;=0,'C-1'!U22*RANDBETWEEN(110,120)*0.01,'C-1'!U22*RANDBETWEEN(80,90)*0.01),'C-1'!U22+RANDBETWEEN(1,3)),0),0)&amp;"】")</f>
        <v/>
      </c>
      <c r="V22" s="356" t="str">
        <f ca="1">IF('C-1'!V22="","","【"&amp;ROUND(IFERROR(IF(ABS('C-1'!V22)&gt;=10,IF('C-1'!V22&gt;=0,'C-1'!V22*RANDBETWEEN(80,90)*0.01,'C-1'!V22*RANDBETWEEN(110,120)*0.01),'C-1'!V22-RANDBETWEEN(1,3)),0),0)&amp;"～"&amp;ROUND(IFERROR(IF(ABS('C-1'!V22)&gt;=10,IF('C-1'!V22&gt;=0,'C-1'!V22*RANDBETWEEN(110,120)*0.01,'C-1'!V22*RANDBETWEEN(80,90)*0.01),'C-1'!V22+RANDBETWEEN(1,3)),0),0)&amp;"】")</f>
        <v/>
      </c>
      <c r="W22" s="615" t="str">
        <f ca="1">IF('C-1'!W22="","","【"&amp;ROUND(IFERROR(IF(ABS('C-1'!W22)&gt;=10,IF('C-1'!W22&gt;=0,'C-1'!W22*RANDBETWEEN(80,90)*0.01,'C-1'!W22*RANDBETWEEN(110,120)*0.01),'C-1'!W22-RANDBETWEEN(1,3)),0),0)&amp;"～"&amp;ROUND(IFERROR(IF(ABS('C-1'!W22)&gt;=10,IF('C-1'!W22&gt;=0,'C-1'!W22*RANDBETWEEN(110,120)*0.01,'C-1'!W22*RANDBETWEEN(80,90)*0.01),'C-1'!W22+RANDBETWEEN(1,3)),0),0)&amp;"】")</f>
        <v>【-2～3】</v>
      </c>
    </row>
    <row r="23" spans="2:23" ht="14.85" customHeight="1" x14ac:dyDescent="0.15">
      <c r="B23" s="386" t="s">
        <v>389</v>
      </c>
      <c r="C23" s="863" t="str">
        <f>IF(様式一覧表!$D$5="","",様式一覧表!$D$5)</f>
        <v/>
      </c>
      <c r="D23" s="863" t="str">
        <f>'コード '!$C$1</f>
        <v>本邦生産者</v>
      </c>
      <c r="E23" s="864" t="s">
        <v>393</v>
      </c>
      <c r="F23" s="865" t="str">
        <f>IF('C-1'!F23="","",'C-1'!F23)</f>
        <v/>
      </c>
      <c r="G23" s="865" t="str">
        <f>IF('C-1'!G23="","",'C-1'!G23)</f>
        <v/>
      </c>
      <c r="H23" s="865" t="str">
        <f>IF('C-1'!H23="","",'C-1'!H23)</f>
        <v/>
      </c>
      <c r="I23" s="866" t="str">
        <f ca="1">IF('C-1'!I23="","","【"&amp;ROUND(IFERROR(IF(ABS('C-1'!I23)&gt;=10,IF('C-1'!I23&gt;=0,'C-1'!I23*RANDBETWEEN(80,90)*0.01,'C-1'!I23*RANDBETWEEN(110,120)*0.01),'C-1'!I23-RANDBETWEEN(1,3)),0),0)&amp;"～"&amp;ROUND(IFERROR(IF(ABS('C-1'!I23)&gt;=10,IF('C-1'!I23&gt;=0,'C-1'!I23*RANDBETWEEN(110,120)*0.01,'C-1'!I23*RANDBETWEEN(80,90)*0.01),'C-1'!I23+RANDBETWEEN(1,3)),0),0)&amp;"】")</f>
        <v/>
      </c>
      <c r="J23" s="866" t="str">
        <f ca="1">IF('C-1'!J23="","","【"&amp;ROUND(IFERROR(IF(ABS('C-1'!J23)&gt;=10,IF('C-1'!J23&gt;=0,'C-1'!J23*RANDBETWEEN(80,90)*0.01,'C-1'!J23*RANDBETWEEN(110,120)*0.01),'C-1'!J23-RANDBETWEEN(1,3)),0),0)&amp;"～"&amp;ROUND(IFERROR(IF(ABS('C-1'!J23)&gt;=10,IF('C-1'!J23&gt;=0,'C-1'!J23*RANDBETWEEN(110,120)*0.01,'C-1'!J23*RANDBETWEEN(80,90)*0.01),'C-1'!J23+RANDBETWEEN(1,3)),0),0)&amp;"】")</f>
        <v/>
      </c>
      <c r="K23" s="865" t="str">
        <f>IF('C-1'!K23="","",'C-1'!K23)</f>
        <v/>
      </c>
      <c r="L23" s="84" t="str">
        <f ca="1">IF('C-1'!L23="","","【"&amp;ROUND(IFERROR(IF(ABS('C-1'!L23)&gt;=10,IF('C-1'!L23&gt;=0,'C-1'!L23*RANDBETWEEN(80,90)*0.01,'C-1'!L23*RANDBETWEEN(110,120)*0.01),'C-1'!L23-RANDBETWEEN(1,3)),0),0)&amp;"～"&amp;ROUND(IFERROR(IF(ABS('C-1'!L23)&gt;=10,IF('C-1'!L23&gt;=0,'C-1'!L23*RANDBETWEEN(110,120)*0.01,'C-1'!L23*RANDBETWEEN(80,90)*0.01),'C-1'!L23+RANDBETWEEN(1,3)),0),0)&amp;"】")</f>
        <v/>
      </c>
      <c r="M23" s="83" t="str">
        <f ca="1">IF('C-1'!M23="","","【"&amp;ROUND(IFERROR(IF(ABS('C-1'!M23)&gt;=10,IF('C-1'!M23&gt;=0,'C-1'!M23*RANDBETWEEN(80,90)*0.01,'C-1'!M23*RANDBETWEEN(110,120)*0.01),'C-1'!M23-RANDBETWEEN(1,3)),0),0)&amp;"～"&amp;ROUND(IFERROR(IF(ABS('C-1'!M23)&gt;=10,IF('C-1'!M23&gt;=0,'C-1'!M23*RANDBETWEEN(110,120)*0.01,'C-1'!M23*RANDBETWEEN(80,90)*0.01),'C-1'!M23+RANDBETWEEN(1,3)),0),0)&amp;"】")</f>
        <v/>
      </c>
      <c r="N23" s="85" t="str">
        <f ca="1">IF('C-1'!N23="","","【"&amp;ROUND(IFERROR(IF(ABS('C-1'!N23)&gt;=10,IF('C-1'!N23&gt;=0,'C-1'!N23*RANDBETWEEN(80,90)*0.01,'C-1'!N23*RANDBETWEEN(110,120)*0.01),'C-1'!N23-RANDBETWEEN(1,3)),0),0)&amp;"～"&amp;ROUND(IFERROR(IF(ABS('C-1'!N23)&gt;=10,IF('C-1'!N23&gt;=0,'C-1'!N23*RANDBETWEEN(110,120)*0.01,'C-1'!N23*RANDBETWEEN(80,90)*0.01),'C-1'!N23+RANDBETWEEN(1,3)),0),0)&amp;"】")</f>
        <v/>
      </c>
      <c r="O23" s="85" t="str">
        <f ca="1">IF('C-1'!O23="","","【"&amp;ROUND(IFERROR(IF(ABS('C-1'!O23)&gt;=10,IF('C-1'!O23&gt;=0,'C-1'!O23*RANDBETWEEN(80,90)*0.01,'C-1'!O23*RANDBETWEEN(110,120)*0.01),'C-1'!O23-RANDBETWEEN(1,3)),0),0)&amp;"～"&amp;ROUND(IFERROR(IF(ABS('C-1'!O23)&gt;=10,IF('C-1'!O23&gt;=0,'C-1'!O23*RANDBETWEEN(110,120)*0.01,'C-1'!O23*RANDBETWEEN(80,90)*0.01),'C-1'!O23+RANDBETWEEN(1,3)),0),0)&amp;"】")</f>
        <v/>
      </c>
      <c r="P23" s="85" t="str">
        <f ca="1">IF('C-1'!P23="","","【"&amp;ROUND(IFERROR(IF(ABS('C-1'!P23)&gt;=10,IF('C-1'!P23&gt;=0,'C-1'!P23*RANDBETWEEN(80,90)*0.01,'C-1'!P23*RANDBETWEEN(110,120)*0.01),'C-1'!P23-RANDBETWEEN(1,3)),0),0)&amp;"～"&amp;ROUND(IFERROR(IF(ABS('C-1'!P23)&gt;=10,IF('C-1'!P23&gt;=0,'C-1'!P23*RANDBETWEEN(110,120)*0.01,'C-1'!P23*RANDBETWEEN(80,90)*0.01),'C-1'!P23+RANDBETWEEN(1,3)),0),0)&amp;"】")</f>
        <v/>
      </c>
      <c r="Q23" s="86" t="str">
        <f ca="1">IF('C-1'!Q23="","","【"&amp;ROUND(IFERROR(IF(ABS('C-1'!Q23)&gt;=10,IF('C-1'!Q23&gt;=0,'C-1'!Q23*RANDBETWEEN(80,90)*0.01,'C-1'!Q23*RANDBETWEEN(110,120)*0.01),'C-1'!Q23-RANDBETWEEN(1,3)),0),0)&amp;"～"&amp;ROUND(IFERROR(IF(ABS('C-1'!Q23)&gt;=10,IF('C-1'!Q23&gt;=0,'C-1'!Q23*RANDBETWEEN(110,120)*0.01,'C-1'!Q23*RANDBETWEEN(80,90)*0.01),'C-1'!Q23+RANDBETWEEN(1,3)),0),0)&amp;"】")</f>
        <v/>
      </c>
      <c r="R23" s="86" t="str">
        <f ca="1">IF('C-1'!R23="","","【"&amp;ROUND(IFERROR(IF(ABS('C-1'!R23)&gt;=10,IF('C-1'!R23&gt;=0,'C-1'!R23*RANDBETWEEN(80,90)*0.01,'C-1'!R23*RANDBETWEEN(110,120)*0.01),'C-1'!R23-RANDBETWEEN(1,3)),0),0)&amp;"～"&amp;ROUND(IFERROR(IF(ABS('C-1'!R23)&gt;=10,IF('C-1'!R23&gt;=0,'C-1'!R23*RANDBETWEEN(110,120)*0.01,'C-1'!R23*RANDBETWEEN(80,90)*0.01),'C-1'!R23+RANDBETWEEN(1,3)),0),0)&amp;"】")</f>
        <v/>
      </c>
      <c r="S23" s="86" t="str">
        <f ca="1">IF('C-1'!S23="","","【"&amp;ROUND(IFERROR(IF(ABS('C-1'!S23)&gt;=10,IF('C-1'!S23&gt;=0,'C-1'!S23*RANDBETWEEN(80,90)*0.01,'C-1'!S23*RANDBETWEEN(110,120)*0.01),'C-1'!S23-RANDBETWEEN(1,3)),0),0)&amp;"～"&amp;ROUND(IFERROR(IF(ABS('C-1'!S23)&gt;=10,IF('C-1'!S23&gt;=0,'C-1'!S23*RANDBETWEEN(110,120)*0.01,'C-1'!S23*RANDBETWEEN(80,90)*0.01),'C-1'!S23+RANDBETWEEN(1,3)),0),0)&amp;"】")</f>
        <v/>
      </c>
      <c r="T23" s="86" t="str">
        <f ca="1">IF('C-1'!T23="","","【"&amp;ROUND(IFERROR(IF(ABS('C-1'!T23)&gt;=10,IF('C-1'!T23&gt;=0,'C-1'!T23*RANDBETWEEN(80,90)*0.01,'C-1'!T23*RANDBETWEEN(110,120)*0.01),'C-1'!T23-RANDBETWEEN(1,3)),0),0)&amp;"～"&amp;ROUND(IFERROR(IF(ABS('C-1'!T23)&gt;=10,IF('C-1'!T23&gt;=0,'C-1'!T23*RANDBETWEEN(110,120)*0.01,'C-1'!T23*RANDBETWEEN(80,90)*0.01),'C-1'!T23+RANDBETWEEN(1,3)),0),0)&amp;"】")</f>
        <v/>
      </c>
      <c r="U23" s="86" t="str">
        <f ca="1">IF('C-1'!U23="","","【"&amp;ROUND(IFERROR(IF(ABS('C-1'!U23)&gt;=10,IF('C-1'!U23&gt;=0,'C-1'!U23*RANDBETWEEN(80,90)*0.01,'C-1'!U23*RANDBETWEEN(110,120)*0.01),'C-1'!U23-RANDBETWEEN(1,3)),0),0)&amp;"～"&amp;ROUND(IFERROR(IF(ABS('C-1'!U23)&gt;=10,IF('C-1'!U23&gt;=0,'C-1'!U23*RANDBETWEEN(110,120)*0.01,'C-1'!U23*RANDBETWEEN(80,90)*0.01),'C-1'!U23+RANDBETWEEN(1,3)),0),0)&amp;"】")</f>
        <v/>
      </c>
      <c r="V23" s="356" t="str">
        <f ca="1">IF('C-1'!V23="","","【"&amp;ROUND(IFERROR(IF(ABS('C-1'!V23)&gt;=10,IF('C-1'!V23&gt;=0,'C-1'!V23*RANDBETWEEN(80,90)*0.01,'C-1'!V23*RANDBETWEEN(110,120)*0.01),'C-1'!V23-RANDBETWEEN(1,3)),0),0)&amp;"～"&amp;ROUND(IFERROR(IF(ABS('C-1'!V23)&gt;=10,IF('C-1'!V23&gt;=0,'C-1'!V23*RANDBETWEEN(110,120)*0.01,'C-1'!V23*RANDBETWEEN(80,90)*0.01),'C-1'!V23+RANDBETWEEN(1,3)),0),0)&amp;"】")</f>
        <v/>
      </c>
      <c r="W23" s="615" t="str">
        <f ca="1">IF('C-1'!W23="","","【"&amp;ROUND(IFERROR(IF(ABS('C-1'!W23)&gt;=10,IF('C-1'!W23&gt;=0,'C-1'!W23*RANDBETWEEN(80,90)*0.01,'C-1'!W23*RANDBETWEEN(110,120)*0.01),'C-1'!W23-RANDBETWEEN(1,3)),0),0)&amp;"～"&amp;ROUND(IFERROR(IF(ABS('C-1'!W23)&gt;=10,IF('C-1'!W23&gt;=0,'C-1'!W23*RANDBETWEEN(110,120)*0.01,'C-1'!W23*RANDBETWEEN(80,90)*0.01),'C-1'!W23+RANDBETWEEN(1,3)),0),0)&amp;"】")</f>
        <v>【-2～3】</v>
      </c>
    </row>
    <row r="24" spans="2:23" ht="14.85" customHeight="1" x14ac:dyDescent="0.15">
      <c r="B24" s="386" t="s">
        <v>389</v>
      </c>
      <c r="C24" s="863" t="str">
        <f>IF(様式一覧表!$D$5="","",様式一覧表!$D$5)</f>
        <v/>
      </c>
      <c r="D24" s="863" t="str">
        <f>'コード '!$C$1</f>
        <v>本邦生産者</v>
      </c>
      <c r="E24" s="864" t="s">
        <v>393</v>
      </c>
      <c r="F24" s="865" t="str">
        <f>IF('C-1'!F24="","",'C-1'!F24)</f>
        <v/>
      </c>
      <c r="G24" s="865" t="str">
        <f>IF('C-1'!G24="","",'C-1'!G24)</f>
        <v/>
      </c>
      <c r="H24" s="865" t="str">
        <f>IF('C-1'!H24="","",'C-1'!H24)</f>
        <v/>
      </c>
      <c r="I24" s="866" t="str">
        <f ca="1">IF('C-1'!I24="","","【"&amp;ROUND(IFERROR(IF(ABS('C-1'!I24)&gt;=10,IF('C-1'!I24&gt;=0,'C-1'!I24*RANDBETWEEN(80,90)*0.01,'C-1'!I24*RANDBETWEEN(110,120)*0.01),'C-1'!I24-RANDBETWEEN(1,3)),0),0)&amp;"～"&amp;ROUND(IFERROR(IF(ABS('C-1'!I24)&gt;=10,IF('C-1'!I24&gt;=0,'C-1'!I24*RANDBETWEEN(110,120)*0.01,'C-1'!I24*RANDBETWEEN(80,90)*0.01),'C-1'!I24+RANDBETWEEN(1,3)),0),0)&amp;"】")</f>
        <v/>
      </c>
      <c r="J24" s="866" t="str">
        <f ca="1">IF('C-1'!J24="","","【"&amp;ROUND(IFERROR(IF(ABS('C-1'!J24)&gt;=10,IF('C-1'!J24&gt;=0,'C-1'!J24*RANDBETWEEN(80,90)*0.01,'C-1'!J24*RANDBETWEEN(110,120)*0.01),'C-1'!J24-RANDBETWEEN(1,3)),0),0)&amp;"～"&amp;ROUND(IFERROR(IF(ABS('C-1'!J24)&gt;=10,IF('C-1'!J24&gt;=0,'C-1'!J24*RANDBETWEEN(110,120)*0.01,'C-1'!J24*RANDBETWEEN(80,90)*0.01),'C-1'!J24+RANDBETWEEN(1,3)),0),0)&amp;"】")</f>
        <v/>
      </c>
      <c r="K24" s="865" t="str">
        <f>IF('C-1'!K24="","",'C-1'!K24)</f>
        <v/>
      </c>
      <c r="L24" s="84" t="str">
        <f ca="1">IF('C-1'!L24="","","【"&amp;ROUND(IFERROR(IF(ABS('C-1'!L24)&gt;=10,IF('C-1'!L24&gt;=0,'C-1'!L24*RANDBETWEEN(80,90)*0.01,'C-1'!L24*RANDBETWEEN(110,120)*0.01),'C-1'!L24-RANDBETWEEN(1,3)),0),0)&amp;"～"&amp;ROUND(IFERROR(IF(ABS('C-1'!L24)&gt;=10,IF('C-1'!L24&gt;=0,'C-1'!L24*RANDBETWEEN(110,120)*0.01,'C-1'!L24*RANDBETWEEN(80,90)*0.01),'C-1'!L24+RANDBETWEEN(1,3)),0),0)&amp;"】")</f>
        <v/>
      </c>
      <c r="M24" s="83" t="str">
        <f ca="1">IF('C-1'!M24="","","【"&amp;ROUND(IFERROR(IF(ABS('C-1'!M24)&gt;=10,IF('C-1'!M24&gt;=0,'C-1'!M24*RANDBETWEEN(80,90)*0.01,'C-1'!M24*RANDBETWEEN(110,120)*0.01),'C-1'!M24-RANDBETWEEN(1,3)),0),0)&amp;"～"&amp;ROUND(IFERROR(IF(ABS('C-1'!M24)&gt;=10,IF('C-1'!M24&gt;=0,'C-1'!M24*RANDBETWEEN(110,120)*0.01,'C-1'!M24*RANDBETWEEN(80,90)*0.01),'C-1'!M24+RANDBETWEEN(1,3)),0),0)&amp;"】")</f>
        <v/>
      </c>
      <c r="N24" s="85" t="str">
        <f ca="1">IF('C-1'!N24="","","【"&amp;ROUND(IFERROR(IF(ABS('C-1'!N24)&gt;=10,IF('C-1'!N24&gt;=0,'C-1'!N24*RANDBETWEEN(80,90)*0.01,'C-1'!N24*RANDBETWEEN(110,120)*0.01),'C-1'!N24-RANDBETWEEN(1,3)),0),0)&amp;"～"&amp;ROUND(IFERROR(IF(ABS('C-1'!N24)&gt;=10,IF('C-1'!N24&gt;=0,'C-1'!N24*RANDBETWEEN(110,120)*0.01,'C-1'!N24*RANDBETWEEN(80,90)*0.01),'C-1'!N24+RANDBETWEEN(1,3)),0),0)&amp;"】")</f>
        <v/>
      </c>
      <c r="O24" s="85" t="str">
        <f ca="1">IF('C-1'!O24="","","【"&amp;ROUND(IFERROR(IF(ABS('C-1'!O24)&gt;=10,IF('C-1'!O24&gt;=0,'C-1'!O24*RANDBETWEEN(80,90)*0.01,'C-1'!O24*RANDBETWEEN(110,120)*0.01),'C-1'!O24-RANDBETWEEN(1,3)),0),0)&amp;"～"&amp;ROUND(IFERROR(IF(ABS('C-1'!O24)&gt;=10,IF('C-1'!O24&gt;=0,'C-1'!O24*RANDBETWEEN(110,120)*0.01,'C-1'!O24*RANDBETWEEN(80,90)*0.01),'C-1'!O24+RANDBETWEEN(1,3)),0),0)&amp;"】")</f>
        <v/>
      </c>
      <c r="P24" s="85" t="str">
        <f ca="1">IF('C-1'!P24="","","【"&amp;ROUND(IFERROR(IF(ABS('C-1'!P24)&gt;=10,IF('C-1'!P24&gt;=0,'C-1'!P24*RANDBETWEEN(80,90)*0.01,'C-1'!P24*RANDBETWEEN(110,120)*0.01),'C-1'!P24-RANDBETWEEN(1,3)),0),0)&amp;"～"&amp;ROUND(IFERROR(IF(ABS('C-1'!P24)&gt;=10,IF('C-1'!P24&gt;=0,'C-1'!P24*RANDBETWEEN(110,120)*0.01,'C-1'!P24*RANDBETWEEN(80,90)*0.01),'C-1'!P24+RANDBETWEEN(1,3)),0),0)&amp;"】")</f>
        <v/>
      </c>
      <c r="Q24" s="86" t="str">
        <f ca="1">IF('C-1'!Q24="","","【"&amp;ROUND(IFERROR(IF(ABS('C-1'!Q24)&gt;=10,IF('C-1'!Q24&gt;=0,'C-1'!Q24*RANDBETWEEN(80,90)*0.01,'C-1'!Q24*RANDBETWEEN(110,120)*0.01),'C-1'!Q24-RANDBETWEEN(1,3)),0),0)&amp;"～"&amp;ROUND(IFERROR(IF(ABS('C-1'!Q24)&gt;=10,IF('C-1'!Q24&gt;=0,'C-1'!Q24*RANDBETWEEN(110,120)*0.01,'C-1'!Q24*RANDBETWEEN(80,90)*0.01),'C-1'!Q24+RANDBETWEEN(1,3)),0),0)&amp;"】")</f>
        <v/>
      </c>
      <c r="R24" s="86" t="str">
        <f ca="1">IF('C-1'!R24="","","【"&amp;ROUND(IFERROR(IF(ABS('C-1'!R24)&gt;=10,IF('C-1'!R24&gt;=0,'C-1'!R24*RANDBETWEEN(80,90)*0.01,'C-1'!R24*RANDBETWEEN(110,120)*0.01),'C-1'!R24-RANDBETWEEN(1,3)),0),0)&amp;"～"&amp;ROUND(IFERROR(IF(ABS('C-1'!R24)&gt;=10,IF('C-1'!R24&gt;=0,'C-1'!R24*RANDBETWEEN(110,120)*0.01,'C-1'!R24*RANDBETWEEN(80,90)*0.01),'C-1'!R24+RANDBETWEEN(1,3)),0),0)&amp;"】")</f>
        <v/>
      </c>
      <c r="S24" s="86" t="str">
        <f ca="1">IF('C-1'!S24="","","【"&amp;ROUND(IFERROR(IF(ABS('C-1'!S24)&gt;=10,IF('C-1'!S24&gt;=0,'C-1'!S24*RANDBETWEEN(80,90)*0.01,'C-1'!S24*RANDBETWEEN(110,120)*0.01),'C-1'!S24-RANDBETWEEN(1,3)),0),0)&amp;"～"&amp;ROUND(IFERROR(IF(ABS('C-1'!S24)&gt;=10,IF('C-1'!S24&gt;=0,'C-1'!S24*RANDBETWEEN(110,120)*0.01,'C-1'!S24*RANDBETWEEN(80,90)*0.01),'C-1'!S24+RANDBETWEEN(1,3)),0),0)&amp;"】")</f>
        <v/>
      </c>
      <c r="T24" s="86" t="str">
        <f ca="1">IF('C-1'!T24="","","【"&amp;ROUND(IFERROR(IF(ABS('C-1'!T24)&gt;=10,IF('C-1'!T24&gt;=0,'C-1'!T24*RANDBETWEEN(80,90)*0.01,'C-1'!T24*RANDBETWEEN(110,120)*0.01),'C-1'!T24-RANDBETWEEN(1,3)),0),0)&amp;"～"&amp;ROUND(IFERROR(IF(ABS('C-1'!T24)&gt;=10,IF('C-1'!T24&gt;=0,'C-1'!T24*RANDBETWEEN(110,120)*0.01,'C-1'!T24*RANDBETWEEN(80,90)*0.01),'C-1'!T24+RANDBETWEEN(1,3)),0),0)&amp;"】")</f>
        <v/>
      </c>
      <c r="U24" s="86" t="str">
        <f ca="1">IF('C-1'!U24="","","【"&amp;ROUND(IFERROR(IF(ABS('C-1'!U24)&gt;=10,IF('C-1'!U24&gt;=0,'C-1'!U24*RANDBETWEEN(80,90)*0.01,'C-1'!U24*RANDBETWEEN(110,120)*0.01),'C-1'!U24-RANDBETWEEN(1,3)),0),0)&amp;"～"&amp;ROUND(IFERROR(IF(ABS('C-1'!U24)&gt;=10,IF('C-1'!U24&gt;=0,'C-1'!U24*RANDBETWEEN(110,120)*0.01,'C-1'!U24*RANDBETWEEN(80,90)*0.01),'C-1'!U24+RANDBETWEEN(1,3)),0),0)&amp;"】")</f>
        <v/>
      </c>
      <c r="V24" s="356" t="str">
        <f ca="1">IF('C-1'!V24="","","【"&amp;ROUND(IFERROR(IF(ABS('C-1'!V24)&gt;=10,IF('C-1'!V24&gt;=0,'C-1'!V24*RANDBETWEEN(80,90)*0.01,'C-1'!V24*RANDBETWEEN(110,120)*0.01),'C-1'!V24-RANDBETWEEN(1,3)),0),0)&amp;"～"&amp;ROUND(IFERROR(IF(ABS('C-1'!V24)&gt;=10,IF('C-1'!V24&gt;=0,'C-1'!V24*RANDBETWEEN(110,120)*0.01,'C-1'!V24*RANDBETWEEN(80,90)*0.01),'C-1'!V24+RANDBETWEEN(1,3)),0),0)&amp;"】")</f>
        <v/>
      </c>
      <c r="W24" s="615" t="str">
        <f ca="1">IF('C-1'!W24="","","【"&amp;ROUND(IFERROR(IF(ABS('C-1'!W24)&gt;=10,IF('C-1'!W24&gt;=0,'C-1'!W24*RANDBETWEEN(80,90)*0.01,'C-1'!W24*RANDBETWEEN(110,120)*0.01),'C-1'!W24-RANDBETWEEN(1,3)),0),0)&amp;"～"&amp;ROUND(IFERROR(IF(ABS('C-1'!W24)&gt;=10,IF('C-1'!W24&gt;=0,'C-1'!W24*RANDBETWEEN(110,120)*0.01,'C-1'!W24*RANDBETWEEN(80,90)*0.01),'C-1'!W24+RANDBETWEEN(1,3)),0),0)&amp;"】")</f>
        <v>【-1～3】</v>
      </c>
    </row>
    <row r="25" spans="2:23" ht="14.85" customHeight="1" thickBot="1" x14ac:dyDescent="0.2">
      <c r="B25" s="648" t="s">
        <v>389</v>
      </c>
      <c r="C25" s="867" t="str">
        <f>IF(様式一覧表!$D$5="","",様式一覧表!$D$5)</f>
        <v/>
      </c>
      <c r="D25" s="867" t="str">
        <f>'コード '!$C$1</f>
        <v>本邦生産者</v>
      </c>
      <c r="E25" s="868" t="s">
        <v>393</v>
      </c>
      <c r="F25" s="865" t="str">
        <f>IF('C-1'!F25="","",'C-1'!F25)</f>
        <v/>
      </c>
      <c r="G25" s="865" t="str">
        <f>IF('C-1'!G25="","",'C-1'!G25)</f>
        <v/>
      </c>
      <c r="H25" s="865" t="str">
        <f>IF('C-1'!H25="","",'C-1'!H25)</f>
        <v/>
      </c>
      <c r="I25" s="869" t="str">
        <f ca="1">IF('C-1'!I25="","","【"&amp;ROUND(IFERROR(IF(ABS('C-1'!I25)&gt;=10,IF('C-1'!I25&gt;=0,'C-1'!I25*RANDBETWEEN(80,90)*0.01,'C-1'!I25*RANDBETWEEN(110,120)*0.01),'C-1'!I25-RANDBETWEEN(1,3)),0),0)&amp;"～"&amp;ROUND(IFERROR(IF(ABS('C-1'!I25)&gt;=10,IF('C-1'!I25&gt;=0,'C-1'!I25*RANDBETWEEN(110,120)*0.01,'C-1'!I25*RANDBETWEEN(80,90)*0.01),'C-1'!I25+RANDBETWEEN(1,3)),0),0)&amp;"】")</f>
        <v/>
      </c>
      <c r="J25" s="869" t="str">
        <f ca="1">IF('C-1'!J25="","","【"&amp;ROUND(IFERROR(IF(ABS('C-1'!J25)&gt;=10,IF('C-1'!J25&gt;=0,'C-1'!J25*RANDBETWEEN(80,90)*0.01,'C-1'!J25*RANDBETWEEN(110,120)*0.01),'C-1'!J25-RANDBETWEEN(1,3)),0),0)&amp;"～"&amp;ROUND(IFERROR(IF(ABS('C-1'!J25)&gt;=10,IF('C-1'!J25&gt;=0,'C-1'!J25*RANDBETWEEN(110,120)*0.01,'C-1'!J25*RANDBETWEEN(80,90)*0.01),'C-1'!J25+RANDBETWEEN(1,3)),0),0)&amp;"】")</f>
        <v/>
      </c>
      <c r="K25" s="865" t="str">
        <f>IF('C-1'!K25="","",'C-1'!K25)</f>
        <v/>
      </c>
      <c r="L25" s="357" t="str">
        <f ca="1">IF('C-1'!L25="","","【"&amp;ROUND(IFERROR(IF(ABS('C-1'!L25)&gt;=10,IF('C-1'!L25&gt;=0,'C-1'!L25*RANDBETWEEN(80,90)*0.01,'C-1'!L25*RANDBETWEEN(110,120)*0.01),'C-1'!L25-RANDBETWEEN(1,3)),0),0)&amp;"～"&amp;ROUND(IFERROR(IF(ABS('C-1'!L25)&gt;=10,IF('C-1'!L25&gt;=0,'C-1'!L25*RANDBETWEEN(110,120)*0.01,'C-1'!L25*RANDBETWEEN(80,90)*0.01),'C-1'!L25+RANDBETWEEN(1,3)),0),0)&amp;"】")</f>
        <v/>
      </c>
      <c r="M25" s="87" t="str">
        <f ca="1">IF('C-1'!M25="","","【"&amp;ROUND(IFERROR(IF(ABS('C-1'!M25)&gt;=10,IF('C-1'!M25&gt;=0,'C-1'!M25*RANDBETWEEN(80,90)*0.01,'C-1'!M25*RANDBETWEEN(110,120)*0.01),'C-1'!M25-RANDBETWEEN(1,3)),0),0)&amp;"～"&amp;ROUND(IFERROR(IF(ABS('C-1'!M25)&gt;=10,IF('C-1'!M25&gt;=0,'C-1'!M25*RANDBETWEEN(110,120)*0.01,'C-1'!M25*RANDBETWEEN(80,90)*0.01),'C-1'!M25+RANDBETWEEN(1,3)),0),0)&amp;"】")</f>
        <v/>
      </c>
      <c r="N25" s="88" t="str">
        <f ca="1">IF('C-1'!N25="","","【"&amp;ROUND(IFERROR(IF(ABS('C-1'!N25)&gt;=10,IF('C-1'!N25&gt;=0,'C-1'!N25*RANDBETWEEN(80,90)*0.01,'C-1'!N25*RANDBETWEEN(110,120)*0.01),'C-1'!N25-RANDBETWEEN(1,3)),0),0)&amp;"～"&amp;ROUND(IFERROR(IF(ABS('C-1'!N25)&gt;=10,IF('C-1'!N25&gt;=0,'C-1'!N25*RANDBETWEEN(110,120)*0.01,'C-1'!N25*RANDBETWEEN(80,90)*0.01),'C-1'!N25+RANDBETWEEN(1,3)),0),0)&amp;"】")</f>
        <v/>
      </c>
      <c r="O25" s="88" t="str">
        <f ca="1">IF('C-1'!O25="","","【"&amp;ROUND(IFERROR(IF(ABS('C-1'!O25)&gt;=10,IF('C-1'!O25&gt;=0,'C-1'!O25*RANDBETWEEN(80,90)*0.01,'C-1'!O25*RANDBETWEEN(110,120)*0.01),'C-1'!O25-RANDBETWEEN(1,3)),0),0)&amp;"～"&amp;ROUND(IFERROR(IF(ABS('C-1'!O25)&gt;=10,IF('C-1'!O25&gt;=0,'C-1'!O25*RANDBETWEEN(110,120)*0.01,'C-1'!O25*RANDBETWEEN(80,90)*0.01),'C-1'!O25+RANDBETWEEN(1,3)),0),0)&amp;"】")</f>
        <v/>
      </c>
      <c r="P25" s="88" t="str">
        <f ca="1">IF('C-1'!P25="","","【"&amp;ROUND(IFERROR(IF(ABS('C-1'!P25)&gt;=10,IF('C-1'!P25&gt;=0,'C-1'!P25*RANDBETWEEN(80,90)*0.01,'C-1'!P25*RANDBETWEEN(110,120)*0.01),'C-1'!P25-RANDBETWEEN(1,3)),0),0)&amp;"～"&amp;ROUND(IFERROR(IF(ABS('C-1'!P25)&gt;=10,IF('C-1'!P25&gt;=0,'C-1'!P25*RANDBETWEEN(110,120)*0.01,'C-1'!P25*RANDBETWEEN(80,90)*0.01),'C-1'!P25+RANDBETWEEN(1,3)),0),0)&amp;"】")</f>
        <v/>
      </c>
      <c r="Q25" s="89" t="str">
        <f ca="1">IF('C-1'!Q25="","","【"&amp;ROUND(IFERROR(IF(ABS('C-1'!Q25)&gt;=10,IF('C-1'!Q25&gt;=0,'C-1'!Q25*RANDBETWEEN(80,90)*0.01,'C-1'!Q25*RANDBETWEEN(110,120)*0.01),'C-1'!Q25-RANDBETWEEN(1,3)),0),0)&amp;"～"&amp;ROUND(IFERROR(IF(ABS('C-1'!Q25)&gt;=10,IF('C-1'!Q25&gt;=0,'C-1'!Q25*RANDBETWEEN(110,120)*0.01,'C-1'!Q25*RANDBETWEEN(80,90)*0.01),'C-1'!Q25+RANDBETWEEN(1,3)),0),0)&amp;"】")</f>
        <v/>
      </c>
      <c r="R25" s="89" t="str">
        <f ca="1">IF('C-1'!R25="","","【"&amp;ROUND(IFERROR(IF(ABS('C-1'!R25)&gt;=10,IF('C-1'!R25&gt;=0,'C-1'!R25*RANDBETWEEN(80,90)*0.01,'C-1'!R25*RANDBETWEEN(110,120)*0.01),'C-1'!R25-RANDBETWEEN(1,3)),0),0)&amp;"～"&amp;ROUND(IFERROR(IF(ABS('C-1'!R25)&gt;=10,IF('C-1'!R25&gt;=0,'C-1'!R25*RANDBETWEEN(110,120)*0.01,'C-1'!R25*RANDBETWEEN(80,90)*0.01),'C-1'!R25+RANDBETWEEN(1,3)),0),0)&amp;"】")</f>
        <v/>
      </c>
      <c r="S25" s="89" t="str">
        <f ca="1">IF('C-1'!S25="","","【"&amp;ROUND(IFERROR(IF(ABS('C-1'!S25)&gt;=10,IF('C-1'!S25&gt;=0,'C-1'!S25*RANDBETWEEN(80,90)*0.01,'C-1'!S25*RANDBETWEEN(110,120)*0.01),'C-1'!S25-RANDBETWEEN(1,3)),0),0)&amp;"～"&amp;ROUND(IFERROR(IF(ABS('C-1'!S25)&gt;=10,IF('C-1'!S25&gt;=0,'C-1'!S25*RANDBETWEEN(110,120)*0.01,'C-1'!S25*RANDBETWEEN(80,90)*0.01),'C-1'!S25+RANDBETWEEN(1,3)),0),0)&amp;"】")</f>
        <v/>
      </c>
      <c r="T25" s="89" t="str">
        <f ca="1">IF('C-1'!T25="","","【"&amp;ROUND(IFERROR(IF(ABS('C-1'!T25)&gt;=10,IF('C-1'!T25&gt;=0,'C-1'!T25*RANDBETWEEN(80,90)*0.01,'C-1'!T25*RANDBETWEEN(110,120)*0.01),'C-1'!T25-RANDBETWEEN(1,3)),0),0)&amp;"～"&amp;ROUND(IFERROR(IF(ABS('C-1'!T25)&gt;=10,IF('C-1'!T25&gt;=0,'C-1'!T25*RANDBETWEEN(110,120)*0.01,'C-1'!T25*RANDBETWEEN(80,90)*0.01),'C-1'!T25+RANDBETWEEN(1,3)),0),0)&amp;"】")</f>
        <v/>
      </c>
      <c r="U25" s="89" t="str">
        <f ca="1">IF('C-1'!U25="","","【"&amp;ROUND(IFERROR(IF(ABS('C-1'!U25)&gt;=10,IF('C-1'!U25&gt;=0,'C-1'!U25*RANDBETWEEN(80,90)*0.01,'C-1'!U25*RANDBETWEEN(110,120)*0.01),'C-1'!U25-RANDBETWEEN(1,3)),0),0)&amp;"～"&amp;ROUND(IFERROR(IF(ABS('C-1'!U25)&gt;=10,IF('C-1'!U25&gt;=0,'C-1'!U25*RANDBETWEEN(110,120)*0.01,'C-1'!U25*RANDBETWEEN(80,90)*0.01),'C-1'!U25+RANDBETWEEN(1,3)),0),0)&amp;"】")</f>
        <v/>
      </c>
      <c r="V25" s="358" t="str">
        <f ca="1">IF('C-1'!V25="","","【"&amp;ROUND(IFERROR(IF(ABS('C-1'!V25)&gt;=10,IF('C-1'!V25&gt;=0,'C-1'!V25*RANDBETWEEN(80,90)*0.01,'C-1'!V25*RANDBETWEEN(110,120)*0.01),'C-1'!V25-RANDBETWEEN(1,3)),0),0)&amp;"～"&amp;ROUND(IFERROR(IF(ABS('C-1'!V25)&gt;=10,IF('C-1'!V25&gt;=0,'C-1'!V25*RANDBETWEEN(110,120)*0.01,'C-1'!V25*RANDBETWEEN(80,90)*0.01),'C-1'!V25+RANDBETWEEN(1,3)),0),0)&amp;"】")</f>
        <v/>
      </c>
      <c r="W25" s="616" t="str">
        <f ca="1">IF('C-1'!W25="","","【"&amp;ROUND(IFERROR(IF(ABS('C-1'!W25)&gt;=10,IF('C-1'!W25&gt;=0,'C-1'!W25*RANDBETWEEN(80,90)*0.01,'C-1'!W25*RANDBETWEEN(110,120)*0.01),'C-1'!W25-RANDBETWEEN(1,3)),0),0)&amp;"～"&amp;ROUND(IFERROR(IF(ABS('C-1'!W25)&gt;=10,IF('C-1'!W25&gt;=0,'C-1'!W25*RANDBETWEEN(110,120)*0.01,'C-1'!W25*RANDBETWEEN(80,90)*0.01),'C-1'!W25+RANDBETWEEN(1,3)),0),0)&amp;"】")</f>
        <v>【-2～3】</v>
      </c>
    </row>
    <row r="26" spans="2:23" ht="14.85" customHeight="1" thickTop="1" thickBot="1" x14ac:dyDescent="0.2">
      <c r="B26" s="387" t="s">
        <v>394</v>
      </c>
      <c r="C26" s="870"/>
      <c r="D26" s="871"/>
      <c r="E26" s="872"/>
      <c r="F26" s="870"/>
      <c r="G26" s="870"/>
      <c r="H26" s="870"/>
      <c r="I26" s="873" t="str">
        <f ca="1">IF('C-1'!I26="","","【"&amp;ROUND(IFERROR(IF(ABS('C-1'!I26)&gt;=10,IF('C-1'!I26&gt;=0,'C-1'!I26*RANDBETWEEN(80,90)*0.01,'C-1'!I26*RANDBETWEEN(110,120)*0.01),'C-1'!I26-RANDBETWEEN(1,3)),0),0)&amp;"～"&amp;ROUND(IFERROR(IF(ABS('C-1'!I26)&gt;=10,IF('C-1'!I26&gt;=0,'C-1'!I26*RANDBETWEEN(110,120)*0.01,'C-1'!I26*RANDBETWEEN(80,90)*0.01),'C-1'!I26+RANDBETWEEN(1,3)),0),0)&amp;"】")</f>
        <v>【-2～1】</v>
      </c>
      <c r="J26" s="873" t="str">
        <f ca="1">IF('C-1'!J26="","","【"&amp;ROUND(IFERROR(IF(ABS('C-1'!J26)&gt;=10,IF('C-1'!J26&gt;=0,'C-1'!J26*RANDBETWEEN(80,90)*0.01,'C-1'!J26*RANDBETWEEN(110,120)*0.01),'C-1'!J26-RANDBETWEEN(1,3)),0),0)&amp;"～"&amp;ROUND(IFERROR(IF(ABS('C-1'!J26)&gt;=10,IF('C-1'!J26&gt;=0,'C-1'!J26*RANDBETWEEN(110,120)*0.01,'C-1'!J26*RANDBETWEEN(80,90)*0.01),'C-1'!J26+RANDBETWEEN(1,3)),0),0)&amp;"】")</f>
        <v>【-3～1】</v>
      </c>
      <c r="K26" s="874"/>
      <c r="L26" s="359" t="str">
        <f ca="1">IF('C-1'!L26="","","【"&amp;ROUND(IFERROR(IF(ABS('C-1'!L26)&gt;=10,IF('C-1'!L26&gt;=0,'C-1'!L26*RANDBETWEEN(80,90)*0.01,'C-1'!L26*RANDBETWEEN(110,120)*0.01),'C-1'!L26-RANDBETWEEN(1,3)),0),0)&amp;"～"&amp;ROUND(IFERROR(IF(ABS('C-1'!L26)&gt;=10,IF('C-1'!L26&gt;=0,'C-1'!L26*RANDBETWEEN(110,120)*0.01,'C-1'!L26*RANDBETWEEN(80,90)*0.01),'C-1'!L26+RANDBETWEEN(1,3)),0),0)&amp;"】")</f>
        <v/>
      </c>
      <c r="M26" s="90" t="str">
        <f ca="1">IF('C-1'!M26="","","【"&amp;ROUND(IFERROR(IF(ABS('C-1'!M26)&gt;=10,IF('C-1'!M26&gt;=0,'C-1'!M26*RANDBETWEEN(80,90)*0.01,'C-1'!M26*RANDBETWEEN(110,120)*0.01),'C-1'!M26-RANDBETWEEN(1,3)),0),0)&amp;"～"&amp;ROUND(IFERROR(IF(ABS('C-1'!M26)&gt;=10,IF('C-1'!M26&gt;=0,'C-1'!M26*RANDBETWEEN(110,120)*0.01,'C-1'!M26*RANDBETWEEN(80,90)*0.01),'C-1'!M26+RANDBETWEEN(1,3)),0),0)&amp;"】")</f>
        <v>【-3～3】</v>
      </c>
      <c r="N26" s="90" t="str">
        <f ca="1">IF('C-1'!N26="","","【"&amp;ROUND(IFERROR(IF(ABS('C-1'!N26)&gt;=10,IF('C-1'!N26&gt;=0,'C-1'!N26*RANDBETWEEN(80,90)*0.01,'C-1'!N26*RANDBETWEEN(110,120)*0.01),'C-1'!N26-RANDBETWEEN(1,3)),0),0)&amp;"～"&amp;ROUND(IFERROR(IF(ABS('C-1'!N26)&gt;=10,IF('C-1'!N26&gt;=0,'C-1'!N26*RANDBETWEEN(110,120)*0.01,'C-1'!N26*RANDBETWEEN(80,90)*0.01),'C-1'!N26+RANDBETWEEN(1,3)),0),0)&amp;"】")</f>
        <v>【-3～1】</v>
      </c>
      <c r="O26" s="90" t="str">
        <f ca="1">IF('C-1'!O26="","","【"&amp;ROUND(IFERROR(IF(ABS('C-1'!O26)&gt;=10,IF('C-1'!O26&gt;=0,'C-1'!O26*RANDBETWEEN(80,90)*0.01,'C-1'!O26*RANDBETWEEN(110,120)*0.01),'C-1'!O26-RANDBETWEEN(1,3)),0),0)&amp;"～"&amp;ROUND(IFERROR(IF(ABS('C-1'!O26)&gt;=10,IF('C-1'!O26&gt;=0,'C-1'!O26*RANDBETWEEN(110,120)*0.01,'C-1'!O26*RANDBETWEEN(80,90)*0.01),'C-1'!O26+RANDBETWEEN(1,3)),0),0)&amp;"】")</f>
        <v>【-1～1】</v>
      </c>
      <c r="P26" s="90" t="str">
        <f ca="1">IF('C-1'!P26="","","【"&amp;ROUND(IFERROR(IF(ABS('C-1'!P26)&gt;=10,IF('C-1'!P26&gt;=0,'C-1'!P26*RANDBETWEEN(80,90)*0.01,'C-1'!P26*RANDBETWEEN(110,120)*0.01),'C-1'!P26-RANDBETWEEN(1,3)),0),0)&amp;"～"&amp;ROUND(IFERROR(IF(ABS('C-1'!P26)&gt;=10,IF('C-1'!P26&gt;=0,'C-1'!P26*RANDBETWEEN(110,120)*0.01,'C-1'!P26*RANDBETWEEN(80,90)*0.01),'C-1'!P26+RANDBETWEEN(1,3)),0),0)&amp;"】")</f>
        <v>【-2～3】</v>
      </c>
      <c r="Q26" s="90" t="str">
        <f ca="1">IF('C-1'!Q26="","","【"&amp;ROUND(IFERROR(IF(ABS('C-1'!Q26)&gt;=10,IF('C-1'!Q26&gt;=0,'C-1'!Q26*RANDBETWEEN(80,90)*0.01,'C-1'!Q26*RANDBETWEEN(110,120)*0.01),'C-1'!Q26-RANDBETWEEN(1,3)),0),0)&amp;"～"&amp;ROUND(IFERROR(IF(ABS('C-1'!Q26)&gt;=10,IF('C-1'!Q26&gt;=0,'C-1'!Q26*RANDBETWEEN(110,120)*0.01,'C-1'!Q26*RANDBETWEEN(80,90)*0.01),'C-1'!Q26+RANDBETWEEN(1,3)),0),0)&amp;"】")</f>
        <v/>
      </c>
      <c r="R26" s="90" t="str">
        <f ca="1">IF('C-1'!R26="","","【"&amp;ROUND(IFERROR(IF(ABS('C-1'!R26)&gt;=10,IF('C-1'!R26&gt;=0,'C-1'!R26*RANDBETWEEN(80,90)*0.01,'C-1'!R26*RANDBETWEEN(110,120)*0.01),'C-1'!R26-RANDBETWEEN(1,3)),0),0)&amp;"～"&amp;ROUND(IFERROR(IF(ABS('C-1'!R26)&gt;=10,IF('C-1'!R26&gt;=0,'C-1'!R26*RANDBETWEEN(110,120)*0.01,'C-1'!R26*RANDBETWEEN(80,90)*0.01),'C-1'!R26+RANDBETWEEN(1,3)),0),0)&amp;"】")</f>
        <v/>
      </c>
      <c r="S26" s="90" t="str">
        <f ca="1">IF('C-1'!S26="","","【"&amp;ROUND(IFERROR(IF(ABS('C-1'!S26)&gt;=10,IF('C-1'!S26&gt;=0,'C-1'!S26*RANDBETWEEN(80,90)*0.01,'C-1'!S26*RANDBETWEEN(110,120)*0.01),'C-1'!S26-RANDBETWEEN(1,3)),0),0)&amp;"～"&amp;ROUND(IFERROR(IF(ABS('C-1'!S26)&gt;=10,IF('C-1'!S26&gt;=0,'C-1'!S26*RANDBETWEEN(110,120)*0.01,'C-1'!S26*RANDBETWEEN(80,90)*0.01),'C-1'!S26+RANDBETWEEN(1,3)),0),0)&amp;"】")</f>
        <v/>
      </c>
      <c r="T26" s="90" t="str">
        <f ca="1">IF('C-1'!T26="","","【"&amp;ROUND(IFERROR(IF(ABS('C-1'!T26)&gt;=10,IF('C-1'!T26&gt;=0,'C-1'!T26*RANDBETWEEN(80,90)*0.01,'C-1'!T26*RANDBETWEEN(110,120)*0.01),'C-1'!T26-RANDBETWEEN(1,3)),0),0)&amp;"～"&amp;ROUND(IFERROR(IF(ABS('C-1'!T26)&gt;=10,IF('C-1'!T26&gt;=0,'C-1'!T26*RANDBETWEEN(110,120)*0.01,'C-1'!T26*RANDBETWEEN(80,90)*0.01),'C-1'!T26+RANDBETWEEN(1,3)),0),0)&amp;"】")</f>
        <v/>
      </c>
      <c r="U26" s="90" t="str">
        <f ca="1">IF('C-1'!U26="","","【"&amp;ROUND(IFERROR(IF(ABS('C-1'!U26)&gt;=10,IF('C-1'!U26&gt;=0,'C-1'!U26*RANDBETWEEN(80,90)*0.01,'C-1'!U26*RANDBETWEEN(110,120)*0.01),'C-1'!U26-RANDBETWEEN(1,3)),0),0)&amp;"～"&amp;ROUND(IFERROR(IF(ABS('C-1'!U26)&gt;=10,IF('C-1'!U26&gt;=0,'C-1'!U26*RANDBETWEEN(110,120)*0.01,'C-1'!U26*RANDBETWEEN(80,90)*0.01),'C-1'!U26+RANDBETWEEN(1,3)),0),0)&amp;"】")</f>
        <v/>
      </c>
      <c r="V26" s="360" t="str">
        <f ca="1">IF('C-1'!V26="","","【"&amp;ROUND(IFERROR(IF(ABS('C-1'!V26)&gt;=10,IF('C-1'!V26&gt;=0,'C-1'!V26*RANDBETWEEN(80,90)*0.01,'C-1'!V26*RANDBETWEEN(110,120)*0.01),'C-1'!V26-RANDBETWEEN(1,3)),0),0)&amp;"～"&amp;ROUND(IFERROR(IF(ABS('C-1'!V26)&gt;=10,IF('C-1'!V26&gt;=0,'C-1'!V26*RANDBETWEEN(110,120)*0.01,'C-1'!V26*RANDBETWEEN(80,90)*0.01),'C-1'!V26+RANDBETWEEN(1,3)),0),0)&amp;"】")</f>
        <v/>
      </c>
      <c r="W26" s="418" t="str">
        <f ca="1">IF('C-1'!W26="","","【"&amp;ROUND(IFERROR(IF(ABS('C-1'!W26)&gt;=10,IF('C-1'!W26&gt;=0,'C-1'!W26*RANDBETWEEN(80,90)*0.01,'C-1'!W26*RANDBETWEEN(110,120)*0.01),'C-1'!W26-RANDBETWEEN(1,3)),0),0)&amp;"～"&amp;ROUND(IFERROR(IF(ABS('C-1'!W26)&gt;=10,IF('C-1'!W26&gt;=0,'C-1'!W26*RANDBETWEEN(110,120)*0.01,'C-1'!W26*RANDBETWEEN(80,90)*0.01),'C-1'!W26+RANDBETWEEN(1,3)),0),0)&amp;"】")</f>
        <v>【-2～1】</v>
      </c>
    </row>
    <row r="27" spans="2:23" ht="14.85" customHeight="1" x14ac:dyDescent="0.15">
      <c r="B27" s="653" t="s">
        <v>395</v>
      </c>
      <c r="C27" s="858" t="str">
        <f>IF(様式一覧表!$D$5="","",様式一覧表!$D$5)</f>
        <v/>
      </c>
      <c r="D27" s="858" t="str">
        <f>'コード '!$C$1</f>
        <v>本邦生産者</v>
      </c>
      <c r="E27" s="859" t="s">
        <v>390</v>
      </c>
      <c r="F27" s="860" t="s">
        <v>391</v>
      </c>
      <c r="G27" s="861" t="s">
        <v>392</v>
      </c>
      <c r="H27" s="861" t="s">
        <v>392</v>
      </c>
      <c r="I27" s="862" t="str">
        <f ca="1">IF('C-1'!I27="","","【"&amp;ROUND(IFERROR(IF(ABS('C-1'!I27)&gt;=10,IF('C-1'!I27&gt;=0,'C-1'!I27*RANDBETWEEN(80,90)*0.01,'C-1'!I27*RANDBETWEEN(110,120)*0.01),'C-1'!I27-RANDBETWEEN(1,3)),0),0)&amp;"～"&amp;ROUND(IFERROR(IF(ABS('C-1'!I27)&gt;=10,IF('C-1'!I27&gt;=0,'C-1'!I27*RANDBETWEEN(110,120)*0.01,'C-1'!I27*RANDBETWEEN(80,90)*0.01),'C-1'!I27+RANDBETWEEN(1,3)),0),0)&amp;"】")</f>
        <v/>
      </c>
      <c r="J27" s="862" t="str">
        <f ca="1">IF('C-1'!J27="","","【"&amp;ROUND(IFERROR(IF(ABS('C-1'!J27)&gt;=10,IF('C-1'!J27&gt;=0,'C-1'!J27*RANDBETWEEN(80,90)*0.01,'C-1'!J27*RANDBETWEEN(110,120)*0.01),'C-1'!J27-RANDBETWEEN(1,3)),0),0)&amp;"～"&amp;ROUND(IFERROR(IF(ABS('C-1'!J27)&gt;=10,IF('C-1'!J27&gt;=0,'C-1'!J27*RANDBETWEEN(110,120)*0.01,'C-1'!J27*RANDBETWEEN(80,90)*0.01),'C-1'!J27+RANDBETWEEN(1,3)),0),0)&amp;"】")</f>
        <v/>
      </c>
      <c r="K27" s="861" t="s">
        <v>392</v>
      </c>
      <c r="L27" s="80" t="str">
        <f ca="1">IF('C-1'!L27="","","【"&amp;ROUND(IFERROR(IF(ABS('C-1'!L27)&gt;=10,IF('C-1'!L27&gt;=0,'C-1'!L27*RANDBETWEEN(80,90)*0.01,'C-1'!L27*RANDBETWEEN(110,120)*0.01),'C-1'!L27-RANDBETWEEN(1,3)),0),0)&amp;"～"&amp;ROUND(IFERROR(IF(ABS('C-1'!L27)&gt;=10,IF('C-1'!L27&gt;=0,'C-1'!L27*RANDBETWEEN(110,120)*0.01,'C-1'!L27*RANDBETWEEN(80,90)*0.01),'C-1'!L27+RANDBETWEEN(1,3)),0),0)&amp;"】")</f>
        <v/>
      </c>
      <c r="M27" s="79" t="str">
        <f ca="1">IF('C-1'!M27="","","【"&amp;ROUND(IFERROR(IF(ABS('C-1'!M27)&gt;=10,IF('C-1'!M27&gt;=0,'C-1'!M27*RANDBETWEEN(80,90)*0.01,'C-1'!M27*RANDBETWEEN(110,120)*0.01),'C-1'!M27-RANDBETWEEN(1,3)),0),0)&amp;"～"&amp;ROUND(IFERROR(IF(ABS('C-1'!M27)&gt;=10,IF('C-1'!M27&gt;=0,'C-1'!M27*RANDBETWEEN(110,120)*0.01,'C-1'!M27*RANDBETWEEN(80,90)*0.01),'C-1'!M27+RANDBETWEEN(1,3)),0),0)&amp;"】")</f>
        <v/>
      </c>
      <c r="N27" s="79" t="str">
        <f ca="1">IF('C-1'!N27="","","【"&amp;ROUND(IFERROR(IF(ABS('C-1'!N27)&gt;=10,IF('C-1'!N27&gt;=0,'C-1'!N27*RANDBETWEEN(80,90)*0.01,'C-1'!N27*RANDBETWEEN(110,120)*0.01),'C-1'!N27-RANDBETWEEN(1,3)),0),0)&amp;"～"&amp;ROUND(IFERROR(IF(ABS('C-1'!N27)&gt;=10,IF('C-1'!N27&gt;=0,'C-1'!N27*RANDBETWEEN(110,120)*0.01,'C-1'!N27*RANDBETWEEN(80,90)*0.01),'C-1'!N27+RANDBETWEEN(1,3)),0),0)&amp;"】")</f>
        <v/>
      </c>
      <c r="O27" s="81" t="str">
        <f ca="1">IF('C-1'!O27="","","【"&amp;ROUND(IFERROR(IF(ABS('C-1'!O27)&gt;=10,IF('C-1'!O27&gt;=0,'C-1'!O27*RANDBETWEEN(80,90)*0.01,'C-1'!O27*RANDBETWEEN(110,120)*0.01),'C-1'!O27-RANDBETWEEN(1,3)),0),0)&amp;"～"&amp;ROUND(IFERROR(IF(ABS('C-1'!O27)&gt;=10,IF('C-1'!O27&gt;=0,'C-1'!O27*RANDBETWEEN(110,120)*0.01,'C-1'!O27*RANDBETWEEN(80,90)*0.01),'C-1'!O27+RANDBETWEEN(1,3)),0),0)&amp;"】")</f>
        <v/>
      </c>
      <c r="P27" s="81" t="str">
        <f ca="1">IF('C-1'!P27="","","【"&amp;ROUND(IFERROR(IF(ABS('C-1'!P27)&gt;=10,IF('C-1'!P27&gt;=0,'C-1'!P27*RANDBETWEEN(80,90)*0.01,'C-1'!P27*RANDBETWEEN(110,120)*0.01),'C-1'!P27-RANDBETWEEN(1,3)),0),0)&amp;"～"&amp;ROUND(IFERROR(IF(ABS('C-1'!P27)&gt;=10,IF('C-1'!P27&gt;=0,'C-1'!P27*RANDBETWEEN(110,120)*0.01,'C-1'!P27*RANDBETWEEN(80,90)*0.01),'C-1'!P27+RANDBETWEEN(1,3)),0),0)&amp;"】")</f>
        <v/>
      </c>
      <c r="Q27" s="82" t="str">
        <f ca="1">IF('C-1'!Q27="","","【"&amp;ROUND(IFERROR(IF(ABS('C-1'!Q27)&gt;=10,IF('C-1'!Q27&gt;=0,'C-1'!Q27*RANDBETWEEN(80,90)*0.01,'C-1'!Q27*RANDBETWEEN(110,120)*0.01),'C-1'!Q27-RANDBETWEEN(1,3)),0),0)&amp;"～"&amp;ROUND(IFERROR(IF(ABS('C-1'!Q27)&gt;=10,IF('C-1'!Q27&gt;=0,'C-1'!Q27*RANDBETWEEN(110,120)*0.01,'C-1'!Q27*RANDBETWEEN(80,90)*0.01),'C-1'!Q27+RANDBETWEEN(1,3)),0),0)&amp;"】")</f>
        <v/>
      </c>
      <c r="R27" s="86" t="str">
        <f ca="1">IF('C-1'!R27="","","【"&amp;ROUND(IFERROR(IF(ABS('C-1'!R27)&gt;=10,IF('C-1'!R27&gt;=0,'C-1'!R27*RANDBETWEEN(80,90)*0.01,'C-1'!R27*RANDBETWEEN(110,120)*0.01),'C-1'!R27-RANDBETWEEN(1,3)),0),0)&amp;"～"&amp;ROUND(IFERROR(IF(ABS('C-1'!R27)&gt;=10,IF('C-1'!R27&gt;=0,'C-1'!R27*RANDBETWEEN(110,120)*0.01,'C-1'!R27*RANDBETWEEN(80,90)*0.01),'C-1'!R27+RANDBETWEEN(1,3)),0),0)&amp;"】")</f>
        <v/>
      </c>
      <c r="S27" s="82" t="str">
        <f ca="1">IF('C-1'!S27="","","【"&amp;ROUND(IFERROR(IF(ABS('C-1'!S27)&gt;=10,IF('C-1'!S27&gt;=0,'C-1'!S27*RANDBETWEEN(80,90)*0.01,'C-1'!S27*RANDBETWEEN(110,120)*0.01),'C-1'!S27-RANDBETWEEN(1,3)),0),0)&amp;"～"&amp;ROUND(IFERROR(IF(ABS('C-1'!S27)&gt;=10,IF('C-1'!S27&gt;=0,'C-1'!S27*RANDBETWEEN(110,120)*0.01,'C-1'!S27*RANDBETWEEN(80,90)*0.01),'C-1'!S27+RANDBETWEEN(1,3)),0),0)&amp;"】")</f>
        <v/>
      </c>
      <c r="T27" s="82" t="str">
        <f ca="1">IF('C-1'!T27="","","【"&amp;ROUND(IFERROR(IF(ABS('C-1'!T27)&gt;=10,IF('C-1'!T27&gt;=0,'C-1'!T27*RANDBETWEEN(80,90)*0.01,'C-1'!T27*RANDBETWEEN(110,120)*0.01),'C-1'!T27-RANDBETWEEN(1,3)),0),0)&amp;"～"&amp;ROUND(IFERROR(IF(ABS('C-1'!T27)&gt;=10,IF('C-1'!T27&gt;=0,'C-1'!T27*RANDBETWEEN(110,120)*0.01,'C-1'!T27*RANDBETWEEN(80,90)*0.01),'C-1'!T27+RANDBETWEEN(1,3)),0),0)&amp;"】")</f>
        <v/>
      </c>
      <c r="U27" s="82" t="str">
        <f ca="1">IF('C-1'!U27="","","【"&amp;ROUND(IFERROR(IF(ABS('C-1'!U27)&gt;=10,IF('C-1'!U27&gt;=0,'C-1'!U27*RANDBETWEEN(80,90)*0.01,'C-1'!U27*RANDBETWEEN(110,120)*0.01),'C-1'!U27-RANDBETWEEN(1,3)),0),0)&amp;"～"&amp;ROUND(IFERROR(IF(ABS('C-1'!U27)&gt;=10,IF('C-1'!U27&gt;=0,'C-1'!U27*RANDBETWEEN(110,120)*0.01,'C-1'!U27*RANDBETWEEN(80,90)*0.01),'C-1'!U27+RANDBETWEEN(1,3)),0),0)&amp;"】")</f>
        <v/>
      </c>
      <c r="V27" s="395" t="str">
        <f ca="1">IF('C-1'!V27="","","【"&amp;ROUND(IFERROR(IF(ABS('C-1'!V27)&gt;=10,IF('C-1'!V27&gt;=0,'C-1'!V27*RANDBETWEEN(80,90)*0.01,'C-1'!V27*RANDBETWEEN(110,120)*0.01),'C-1'!V27-RANDBETWEEN(1,3)),0),0)&amp;"～"&amp;ROUND(IFERROR(IF(ABS('C-1'!V27)&gt;=10,IF('C-1'!V27&gt;=0,'C-1'!V27*RANDBETWEEN(110,120)*0.01,'C-1'!V27*RANDBETWEEN(80,90)*0.01),'C-1'!V27+RANDBETWEEN(1,3)),0),0)&amp;"】")</f>
        <v/>
      </c>
      <c r="W27" s="618" t="str">
        <f ca="1">IF('C-1'!W27="","","【"&amp;ROUND(IFERROR(IF(ABS('C-1'!W27)&gt;=10,IF('C-1'!W27&gt;=0,'C-1'!W27*RANDBETWEEN(80,90)*0.01,'C-1'!W27*RANDBETWEEN(110,120)*0.01),'C-1'!W27-RANDBETWEEN(1,3)),0),0)&amp;"～"&amp;ROUND(IFERROR(IF(ABS('C-1'!W27)&gt;=10,IF('C-1'!W27&gt;=0,'C-1'!W27*RANDBETWEEN(110,120)*0.01,'C-1'!W27*RANDBETWEEN(80,90)*0.01),'C-1'!W27+RANDBETWEEN(1,3)),0),0)&amp;"】")</f>
        <v>【-1～3】</v>
      </c>
    </row>
    <row r="28" spans="2:23" ht="14.85" customHeight="1" x14ac:dyDescent="0.15">
      <c r="B28" s="386" t="s">
        <v>395</v>
      </c>
      <c r="C28" s="863" t="str">
        <f>IF(様式一覧表!$D$5="","",様式一覧表!$D$5)</f>
        <v/>
      </c>
      <c r="D28" s="863" t="str">
        <f>'コード '!$C$1</f>
        <v>本邦生産者</v>
      </c>
      <c r="E28" s="864" t="s">
        <v>393</v>
      </c>
      <c r="F28" s="865" t="str">
        <f>IF('C-1'!F28="","",'C-1'!F28)</f>
        <v/>
      </c>
      <c r="G28" s="865" t="str">
        <f>IF('C-1'!G28="","",'C-1'!G28)</f>
        <v/>
      </c>
      <c r="H28" s="865" t="str">
        <f>IF('C-1'!H28="","",'C-1'!H28)</f>
        <v/>
      </c>
      <c r="I28" s="866" t="str">
        <f ca="1">IF('C-1'!I28="","","【"&amp;ROUND(IFERROR(IF(ABS('C-1'!I28)&gt;=10,IF('C-1'!I28&gt;=0,'C-1'!I28*RANDBETWEEN(80,90)*0.01,'C-1'!I28*RANDBETWEEN(110,120)*0.01),'C-1'!I28-RANDBETWEEN(1,3)),0),0)&amp;"～"&amp;ROUND(IFERROR(IF(ABS('C-1'!I28)&gt;=10,IF('C-1'!I28&gt;=0,'C-1'!I28*RANDBETWEEN(110,120)*0.01,'C-1'!I28*RANDBETWEEN(80,90)*0.01),'C-1'!I28+RANDBETWEEN(1,3)),0),0)&amp;"】")</f>
        <v/>
      </c>
      <c r="J28" s="866" t="str">
        <f ca="1">IF('C-1'!J28="","","【"&amp;ROUND(IFERROR(IF(ABS('C-1'!J28)&gt;=10,IF('C-1'!J28&gt;=0,'C-1'!J28*RANDBETWEEN(80,90)*0.01,'C-1'!J28*RANDBETWEEN(110,120)*0.01),'C-1'!J28-RANDBETWEEN(1,3)),0),0)&amp;"～"&amp;ROUND(IFERROR(IF(ABS('C-1'!J28)&gt;=10,IF('C-1'!J28&gt;=0,'C-1'!J28*RANDBETWEEN(110,120)*0.01,'C-1'!J28*RANDBETWEEN(80,90)*0.01),'C-1'!J28+RANDBETWEEN(1,3)),0),0)&amp;"】")</f>
        <v/>
      </c>
      <c r="K28" s="865" t="str">
        <f>IF('C-1'!K28="","",'C-1'!K28)</f>
        <v/>
      </c>
      <c r="L28" s="84" t="str">
        <f ca="1">IF('C-1'!L28="","","【"&amp;ROUND(IFERROR(IF(ABS('C-1'!L28)&gt;=10,IF('C-1'!L28&gt;=0,'C-1'!L28*RANDBETWEEN(80,90)*0.01,'C-1'!L28*RANDBETWEEN(110,120)*0.01),'C-1'!L28-RANDBETWEEN(1,3)),0),0)&amp;"～"&amp;ROUND(IFERROR(IF(ABS('C-1'!L28)&gt;=10,IF('C-1'!L28&gt;=0,'C-1'!L28*RANDBETWEEN(110,120)*0.01,'C-1'!L28*RANDBETWEEN(80,90)*0.01),'C-1'!L28+RANDBETWEEN(1,3)),0),0)&amp;"】")</f>
        <v/>
      </c>
      <c r="M28" s="83" t="str">
        <f ca="1">IF('C-1'!M28="","","【"&amp;ROUND(IFERROR(IF(ABS('C-1'!M28)&gt;=10,IF('C-1'!M28&gt;=0,'C-1'!M28*RANDBETWEEN(80,90)*0.01,'C-1'!M28*RANDBETWEEN(110,120)*0.01),'C-1'!M28-RANDBETWEEN(1,3)),0),0)&amp;"～"&amp;ROUND(IFERROR(IF(ABS('C-1'!M28)&gt;=10,IF('C-1'!M28&gt;=0,'C-1'!M28*RANDBETWEEN(110,120)*0.01,'C-1'!M28*RANDBETWEEN(80,90)*0.01),'C-1'!M28+RANDBETWEEN(1,3)),0),0)&amp;"】")</f>
        <v/>
      </c>
      <c r="N28" s="85" t="str">
        <f ca="1">IF('C-1'!N28="","","【"&amp;ROUND(IFERROR(IF(ABS('C-1'!N28)&gt;=10,IF('C-1'!N28&gt;=0,'C-1'!N28*RANDBETWEEN(80,90)*0.01,'C-1'!N28*RANDBETWEEN(110,120)*0.01),'C-1'!N28-RANDBETWEEN(1,3)),0),0)&amp;"～"&amp;ROUND(IFERROR(IF(ABS('C-1'!N28)&gt;=10,IF('C-1'!N28&gt;=0,'C-1'!N28*RANDBETWEEN(110,120)*0.01,'C-1'!N28*RANDBETWEEN(80,90)*0.01),'C-1'!N28+RANDBETWEEN(1,3)),0),0)&amp;"】")</f>
        <v/>
      </c>
      <c r="O28" s="85" t="str">
        <f ca="1">IF('C-1'!O28="","","【"&amp;ROUND(IFERROR(IF(ABS('C-1'!O28)&gt;=10,IF('C-1'!O28&gt;=0,'C-1'!O28*RANDBETWEEN(80,90)*0.01,'C-1'!O28*RANDBETWEEN(110,120)*0.01),'C-1'!O28-RANDBETWEEN(1,3)),0),0)&amp;"～"&amp;ROUND(IFERROR(IF(ABS('C-1'!O28)&gt;=10,IF('C-1'!O28&gt;=0,'C-1'!O28*RANDBETWEEN(110,120)*0.01,'C-1'!O28*RANDBETWEEN(80,90)*0.01),'C-1'!O28+RANDBETWEEN(1,3)),0),0)&amp;"】")</f>
        <v/>
      </c>
      <c r="P28" s="85" t="str">
        <f ca="1">IF('C-1'!P28="","","【"&amp;ROUND(IFERROR(IF(ABS('C-1'!P28)&gt;=10,IF('C-1'!P28&gt;=0,'C-1'!P28*RANDBETWEEN(80,90)*0.01,'C-1'!P28*RANDBETWEEN(110,120)*0.01),'C-1'!P28-RANDBETWEEN(1,3)),0),0)&amp;"～"&amp;ROUND(IFERROR(IF(ABS('C-1'!P28)&gt;=10,IF('C-1'!P28&gt;=0,'C-1'!P28*RANDBETWEEN(110,120)*0.01,'C-1'!P28*RANDBETWEEN(80,90)*0.01),'C-1'!P28+RANDBETWEEN(1,3)),0),0)&amp;"】")</f>
        <v/>
      </c>
      <c r="Q28" s="86" t="str">
        <f ca="1">IF('C-1'!Q28="","","【"&amp;ROUND(IFERROR(IF(ABS('C-1'!Q28)&gt;=10,IF('C-1'!Q28&gt;=0,'C-1'!Q28*RANDBETWEEN(80,90)*0.01,'C-1'!Q28*RANDBETWEEN(110,120)*0.01),'C-1'!Q28-RANDBETWEEN(1,3)),0),0)&amp;"～"&amp;ROUND(IFERROR(IF(ABS('C-1'!Q28)&gt;=10,IF('C-1'!Q28&gt;=0,'C-1'!Q28*RANDBETWEEN(110,120)*0.01,'C-1'!Q28*RANDBETWEEN(80,90)*0.01),'C-1'!Q28+RANDBETWEEN(1,3)),0),0)&amp;"】")</f>
        <v/>
      </c>
      <c r="R28" s="86" t="str">
        <f ca="1">IF('C-1'!R28="","","【"&amp;ROUND(IFERROR(IF(ABS('C-1'!R28)&gt;=10,IF('C-1'!R28&gt;=0,'C-1'!R28*RANDBETWEEN(80,90)*0.01,'C-1'!R28*RANDBETWEEN(110,120)*0.01),'C-1'!R28-RANDBETWEEN(1,3)),0),0)&amp;"～"&amp;ROUND(IFERROR(IF(ABS('C-1'!R28)&gt;=10,IF('C-1'!R28&gt;=0,'C-1'!R28*RANDBETWEEN(110,120)*0.01,'C-1'!R28*RANDBETWEEN(80,90)*0.01),'C-1'!R28+RANDBETWEEN(1,3)),0),0)&amp;"】")</f>
        <v/>
      </c>
      <c r="S28" s="86" t="str">
        <f ca="1">IF('C-1'!S28="","","【"&amp;ROUND(IFERROR(IF(ABS('C-1'!S28)&gt;=10,IF('C-1'!S28&gt;=0,'C-1'!S28*RANDBETWEEN(80,90)*0.01,'C-1'!S28*RANDBETWEEN(110,120)*0.01),'C-1'!S28-RANDBETWEEN(1,3)),0),0)&amp;"～"&amp;ROUND(IFERROR(IF(ABS('C-1'!S28)&gt;=10,IF('C-1'!S28&gt;=0,'C-1'!S28*RANDBETWEEN(110,120)*0.01,'C-1'!S28*RANDBETWEEN(80,90)*0.01),'C-1'!S28+RANDBETWEEN(1,3)),0),0)&amp;"】")</f>
        <v/>
      </c>
      <c r="T28" s="86" t="str">
        <f ca="1">IF('C-1'!T28="","","【"&amp;ROUND(IFERROR(IF(ABS('C-1'!T28)&gt;=10,IF('C-1'!T28&gt;=0,'C-1'!T28*RANDBETWEEN(80,90)*0.01,'C-1'!T28*RANDBETWEEN(110,120)*0.01),'C-1'!T28-RANDBETWEEN(1,3)),0),0)&amp;"～"&amp;ROUND(IFERROR(IF(ABS('C-1'!T28)&gt;=10,IF('C-1'!T28&gt;=0,'C-1'!T28*RANDBETWEEN(110,120)*0.01,'C-1'!T28*RANDBETWEEN(80,90)*0.01),'C-1'!T28+RANDBETWEEN(1,3)),0),0)&amp;"】")</f>
        <v/>
      </c>
      <c r="U28" s="86" t="str">
        <f ca="1">IF('C-1'!U28="","","【"&amp;ROUND(IFERROR(IF(ABS('C-1'!U28)&gt;=10,IF('C-1'!U28&gt;=0,'C-1'!U28*RANDBETWEEN(80,90)*0.01,'C-1'!U28*RANDBETWEEN(110,120)*0.01),'C-1'!U28-RANDBETWEEN(1,3)),0),0)&amp;"～"&amp;ROUND(IFERROR(IF(ABS('C-1'!U28)&gt;=10,IF('C-1'!U28&gt;=0,'C-1'!U28*RANDBETWEEN(110,120)*0.01,'C-1'!U28*RANDBETWEEN(80,90)*0.01),'C-1'!U28+RANDBETWEEN(1,3)),0),0)&amp;"】")</f>
        <v/>
      </c>
      <c r="V28" s="355" t="str">
        <f ca="1">IF('C-1'!V28="","","【"&amp;ROUND(IFERROR(IF(ABS('C-1'!V28)&gt;=10,IF('C-1'!V28&gt;=0,'C-1'!V28*RANDBETWEEN(80,90)*0.01,'C-1'!V28*RANDBETWEEN(110,120)*0.01),'C-1'!V28-RANDBETWEEN(1,3)),0),0)&amp;"～"&amp;ROUND(IFERROR(IF(ABS('C-1'!V28)&gt;=10,IF('C-1'!V28&gt;=0,'C-1'!V28*RANDBETWEEN(110,120)*0.01,'C-1'!V28*RANDBETWEEN(80,90)*0.01),'C-1'!V28+RANDBETWEEN(1,3)),0),0)&amp;"】")</f>
        <v/>
      </c>
      <c r="W28" s="615" t="str">
        <f ca="1">IF('C-1'!W28="","","【"&amp;ROUND(IFERROR(IF(ABS('C-1'!W28)&gt;=10,IF('C-1'!W28&gt;=0,'C-1'!W28*RANDBETWEEN(80,90)*0.01,'C-1'!W28*RANDBETWEEN(110,120)*0.01),'C-1'!W28-RANDBETWEEN(1,3)),0),0)&amp;"～"&amp;ROUND(IFERROR(IF(ABS('C-1'!W28)&gt;=10,IF('C-1'!W28&gt;=0,'C-1'!W28*RANDBETWEEN(110,120)*0.01,'C-1'!W28*RANDBETWEEN(80,90)*0.01),'C-1'!W28+RANDBETWEEN(1,3)),0),0)&amp;"】")</f>
        <v>【-1～3】</v>
      </c>
    </row>
    <row r="29" spans="2:23" ht="14.85" customHeight="1" x14ac:dyDescent="0.15">
      <c r="B29" s="386" t="s">
        <v>395</v>
      </c>
      <c r="C29" s="863" t="str">
        <f>IF(様式一覧表!$D$5="","",様式一覧表!$D$5)</f>
        <v/>
      </c>
      <c r="D29" s="863" t="str">
        <f>'コード '!$C$1</f>
        <v>本邦生産者</v>
      </c>
      <c r="E29" s="864" t="s">
        <v>393</v>
      </c>
      <c r="F29" s="865" t="str">
        <f>IF('C-1'!F29="","",'C-1'!F29)</f>
        <v/>
      </c>
      <c r="G29" s="865" t="str">
        <f>IF('C-1'!G29="","",'C-1'!G29)</f>
        <v/>
      </c>
      <c r="H29" s="865" t="str">
        <f>IF('C-1'!H29="","",'C-1'!H29)</f>
        <v/>
      </c>
      <c r="I29" s="866" t="str">
        <f ca="1">IF('C-1'!I29="","","【"&amp;ROUND(IFERROR(IF(ABS('C-1'!I29)&gt;=10,IF('C-1'!I29&gt;=0,'C-1'!I29*RANDBETWEEN(80,90)*0.01,'C-1'!I29*RANDBETWEEN(110,120)*0.01),'C-1'!I29-RANDBETWEEN(1,3)),0),0)&amp;"～"&amp;ROUND(IFERROR(IF(ABS('C-1'!I29)&gt;=10,IF('C-1'!I29&gt;=0,'C-1'!I29*RANDBETWEEN(110,120)*0.01,'C-1'!I29*RANDBETWEEN(80,90)*0.01),'C-1'!I29+RANDBETWEEN(1,3)),0),0)&amp;"】")</f>
        <v/>
      </c>
      <c r="J29" s="866" t="str">
        <f ca="1">IF('C-1'!J29="","","【"&amp;ROUND(IFERROR(IF(ABS('C-1'!J29)&gt;=10,IF('C-1'!J29&gt;=0,'C-1'!J29*RANDBETWEEN(80,90)*0.01,'C-1'!J29*RANDBETWEEN(110,120)*0.01),'C-1'!J29-RANDBETWEEN(1,3)),0),0)&amp;"～"&amp;ROUND(IFERROR(IF(ABS('C-1'!J29)&gt;=10,IF('C-1'!J29&gt;=0,'C-1'!J29*RANDBETWEEN(110,120)*0.01,'C-1'!J29*RANDBETWEEN(80,90)*0.01),'C-1'!J29+RANDBETWEEN(1,3)),0),0)&amp;"】")</f>
        <v/>
      </c>
      <c r="K29" s="865" t="str">
        <f>IF('C-1'!K29="","",'C-1'!K29)</f>
        <v/>
      </c>
      <c r="L29" s="84" t="str">
        <f ca="1">IF('C-1'!L29="","","【"&amp;ROUND(IFERROR(IF(ABS('C-1'!L29)&gt;=10,IF('C-1'!L29&gt;=0,'C-1'!L29*RANDBETWEEN(80,90)*0.01,'C-1'!L29*RANDBETWEEN(110,120)*0.01),'C-1'!L29-RANDBETWEEN(1,3)),0),0)&amp;"～"&amp;ROUND(IFERROR(IF(ABS('C-1'!L29)&gt;=10,IF('C-1'!L29&gt;=0,'C-1'!L29*RANDBETWEEN(110,120)*0.01,'C-1'!L29*RANDBETWEEN(80,90)*0.01),'C-1'!L29+RANDBETWEEN(1,3)),0),0)&amp;"】")</f>
        <v/>
      </c>
      <c r="M29" s="83" t="str">
        <f ca="1">IF('C-1'!M29="","","【"&amp;ROUND(IFERROR(IF(ABS('C-1'!M29)&gt;=10,IF('C-1'!M29&gt;=0,'C-1'!M29*RANDBETWEEN(80,90)*0.01,'C-1'!M29*RANDBETWEEN(110,120)*0.01),'C-1'!M29-RANDBETWEEN(1,3)),0),0)&amp;"～"&amp;ROUND(IFERROR(IF(ABS('C-1'!M29)&gt;=10,IF('C-1'!M29&gt;=0,'C-1'!M29*RANDBETWEEN(110,120)*0.01,'C-1'!M29*RANDBETWEEN(80,90)*0.01),'C-1'!M29+RANDBETWEEN(1,3)),0),0)&amp;"】")</f>
        <v/>
      </c>
      <c r="N29" s="85" t="str">
        <f ca="1">IF('C-1'!N29="","","【"&amp;ROUND(IFERROR(IF(ABS('C-1'!N29)&gt;=10,IF('C-1'!N29&gt;=0,'C-1'!N29*RANDBETWEEN(80,90)*0.01,'C-1'!N29*RANDBETWEEN(110,120)*0.01),'C-1'!N29-RANDBETWEEN(1,3)),0),0)&amp;"～"&amp;ROUND(IFERROR(IF(ABS('C-1'!N29)&gt;=10,IF('C-1'!N29&gt;=0,'C-1'!N29*RANDBETWEEN(110,120)*0.01,'C-1'!N29*RANDBETWEEN(80,90)*0.01),'C-1'!N29+RANDBETWEEN(1,3)),0),0)&amp;"】")</f>
        <v/>
      </c>
      <c r="O29" s="85" t="str">
        <f ca="1">IF('C-1'!O29="","","【"&amp;ROUND(IFERROR(IF(ABS('C-1'!O29)&gt;=10,IF('C-1'!O29&gt;=0,'C-1'!O29*RANDBETWEEN(80,90)*0.01,'C-1'!O29*RANDBETWEEN(110,120)*0.01),'C-1'!O29-RANDBETWEEN(1,3)),0),0)&amp;"～"&amp;ROUND(IFERROR(IF(ABS('C-1'!O29)&gt;=10,IF('C-1'!O29&gt;=0,'C-1'!O29*RANDBETWEEN(110,120)*0.01,'C-1'!O29*RANDBETWEEN(80,90)*0.01),'C-1'!O29+RANDBETWEEN(1,3)),0),0)&amp;"】")</f>
        <v/>
      </c>
      <c r="P29" s="85" t="str">
        <f ca="1">IF('C-1'!P29="","","【"&amp;ROUND(IFERROR(IF(ABS('C-1'!P29)&gt;=10,IF('C-1'!P29&gt;=0,'C-1'!P29*RANDBETWEEN(80,90)*0.01,'C-1'!P29*RANDBETWEEN(110,120)*0.01),'C-1'!P29-RANDBETWEEN(1,3)),0),0)&amp;"～"&amp;ROUND(IFERROR(IF(ABS('C-1'!P29)&gt;=10,IF('C-1'!P29&gt;=0,'C-1'!P29*RANDBETWEEN(110,120)*0.01,'C-1'!P29*RANDBETWEEN(80,90)*0.01),'C-1'!P29+RANDBETWEEN(1,3)),0),0)&amp;"】")</f>
        <v/>
      </c>
      <c r="Q29" s="86" t="str">
        <f ca="1">IF('C-1'!Q29="","","【"&amp;ROUND(IFERROR(IF(ABS('C-1'!Q29)&gt;=10,IF('C-1'!Q29&gt;=0,'C-1'!Q29*RANDBETWEEN(80,90)*0.01,'C-1'!Q29*RANDBETWEEN(110,120)*0.01),'C-1'!Q29-RANDBETWEEN(1,3)),0),0)&amp;"～"&amp;ROUND(IFERROR(IF(ABS('C-1'!Q29)&gt;=10,IF('C-1'!Q29&gt;=0,'C-1'!Q29*RANDBETWEEN(110,120)*0.01,'C-1'!Q29*RANDBETWEEN(80,90)*0.01),'C-1'!Q29+RANDBETWEEN(1,3)),0),0)&amp;"】")</f>
        <v/>
      </c>
      <c r="R29" s="86" t="str">
        <f ca="1">IF('C-1'!R29="","","【"&amp;ROUND(IFERROR(IF(ABS('C-1'!R29)&gt;=10,IF('C-1'!R29&gt;=0,'C-1'!R29*RANDBETWEEN(80,90)*0.01,'C-1'!R29*RANDBETWEEN(110,120)*0.01),'C-1'!R29-RANDBETWEEN(1,3)),0),0)&amp;"～"&amp;ROUND(IFERROR(IF(ABS('C-1'!R29)&gt;=10,IF('C-1'!R29&gt;=0,'C-1'!R29*RANDBETWEEN(110,120)*0.01,'C-1'!R29*RANDBETWEEN(80,90)*0.01),'C-1'!R29+RANDBETWEEN(1,3)),0),0)&amp;"】")</f>
        <v/>
      </c>
      <c r="S29" s="86" t="str">
        <f ca="1">IF('C-1'!S29="","","【"&amp;ROUND(IFERROR(IF(ABS('C-1'!S29)&gt;=10,IF('C-1'!S29&gt;=0,'C-1'!S29*RANDBETWEEN(80,90)*0.01,'C-1'!S29*RANDBETWEEN(110,120)*0.01),'C-1'!S29-RANDBETWEEN(1,3)),0),0)&amp;"～"&amp;ROUND(IFERROR(IF(ABS('C-1'!S29)&gt;=10,IF('C-1'!S29&gt;=0,'C-1'!S29*RANDBETWEEN(110,120)*0.01,'C-1'!S29*RANDBETWEEN(80,90)*0.01),'C-1'!S29+RANDBETWEEN(1,3)),0),0)&amp;"】")</f>
        <v/>
      </c>
      <c r="T29" s="86" t="str">
        <f ca="1">IF('C-1'!T29="","","【"&amp;ROUND(IFERROR(IF(ABS('C-1'!T29)&gt;=10,IF('C-1'!T29&gt;=0,'C-1'!T29*RANDBETWEEN(80,90)*0.01,'C-1'!T29*RANDBETWEEN(110,120)*0.01),'C-1'!T29-RANDBETWEEN(1,3)),0),0)&amp;"～"&amp;ROUND(IFERROR(IF(ABS('C-1'!T29)&gt;=10,IF('C-1'!T29&gt;=0,'C-1'!T29*RANDBETWEEN(110,120)*0.01,'C-1'!T29*RANDBETWEEN(80,90)*0.01),'C-1'!T29+RANDBETWEEN(1,3)),0),0)&amp;"】")</f>
        <v/>
      </c>
      <c r="U29" s="86" t="str">
        <f ca="1">IF('C-1'!U29="","","【"&amp;ROUND(IFERROR(IF(ABS('C-1'!U29)&gt;=10,IF('C-1'!U29&gt;=0,'C-1'!U29*RANDBETWEEN(80,90)*0.01,'C-1'!U29*RANDBETWEEN(110,120)*0.01),'C-1'!U29-RANDBETWEEN(1,3)),0),0)&amp;"～"&amp;ROUND(IFERROR(IF(ABS('C-1'!U29)&gt;=10,IF('C-1'!U29&gt;=0,'C-1'!U29*RANDBETWEEN(110,120)*0.01,'C-1'!U29*RANDBETWEEN(80,90)*0.01),'C-1'!U29+RANDBETWEEN(1,3)),0),0)&amp;"】")</f>
        <v/>
      </c>
      <c r="V29" s="356" t="str">
        <f ca="1">IF('C-1'!V29="","","【"&amp;ROUND(IFERROR(IF(ABS('C-1'!V29)&gt;=10,IF('C-1'!V29&gt;=0,'C-1'!V29*RANDBETWEEN(80,90)*0.01,'C-1'!V29*RANDBETWEEN(110,120)*0.01),'C-1'!V29-RANDBETWEEN(1,3)),0),0)&amp;"～"&amp;ROUND(IFERROR(IF(ABS('C-1'!V29)&gt;=10,IF('C-1'!V29&gt;=0,'C-1'!V29*RANDBETWEEN(110,120)*0.01,'C-1'!V29*RANDBETWEEN(80,90)*0.01),'C-1'!V29+RANDBETWEEN(1,3)),0),0)&amp;"】")</f>
        <v/>
      </c>
      <c r="W29" s="615" t="str">
        <f ca="1">IF('C-1'!W29="","","【"&amp;ROUND(IFERROR(IF(ABS('C-1'!W29)&gt;=10,IF('C-1'!W29&gt;=0,'C-1'!W29*RANDBETWEEN(80,90)*0.01,'C-1'!W29*RANDBETWEEN(110,120)*0.01),'C-1'!W29-RANDBETWEEN(1,3)),0),0)&amp;"～"&amp;ROUND(IFERROR(IF(ABS('C-1'!W29)&gt;=10,IF('C-1'!W29&gt;=0,'C-1'!W29*RANDBETWEEN(110,120)*0.01,'C-1'!W29*RANDBETWEEN(80,90)*0.01),'C-1'!W29+RANDBETWEEN(1,3)),0),0)&amp;"】")</f>
        <v>【-1～3】</v>
      </c>
    </row>
    <row r="30" spans="2:23" ht="14.85" customHeight="1" x14ac:dyDescent="0.15">
      <c r="B30" s="386" t="s">
        <v>395</v>
      </c>
      <c r="C30" s="863" t="str">
        <f>IF(様式一覧表!$D$5="","",様式一覧表!$D$5)</f>
        <v/>
      </c>
      <c r="D30" s="863" t="str">
        <f>'コード '!$C$1</f>
        <v>本邦生産者</v>
      </c>
      <c r="E30" s="864" t="s">
        <v>393</v>
      </c>
      <c r="F30" s="865" t="str">
        <f>IF('C-1'!F30="","",'C-1'!F30)</f>
        <v/>
      </c>
      <c r="G30" s="865" t="str">
        <f>IF('C-1'!G30="","",'C-1'!G30)</f>
        <v/>
      </c>
      <c r="H30" s="865" t="str">
        <f>IF('C-1'!H30="","",'C-1'!H30)</f>
        <v/>
      </c>
      <c r="I30" s="866" t="str">
        <f ca="1">IF('C-1'!I30="","","【"&amp;ROUND(IFERROR(IF(ABS('C-1'!I30)&gt;=10,IF('C-1'!I30&gt;=0,'C-1'!I30*RANDBETWEEN(80,90)*0.01,'C-1'!I30*RANDBETWEEN(110,120)*0.01),'C-1'!I30-RANDBETWEEN(1,3)),0),0)&amp;"～"&amp;ROUND(IFERROR(IF(ABS('C-1'!I30)&gt;=10,IF('C-1'!I30&gt;=0,'C-1'!I30*RANDBETWEEN(110,120)*0.01,'C-1'!I30*RANDBETWEEN(80,90)*0.01),'C-1'!I30+RANDBETWEEN(1,3)),0),0)&amp;"】")</f>
        <v/>
      </c>
      <c r="J30" s="866" t="str">
        <f ca="1">IF('C-1'!J30="","","【"&amp;ROUND(IFERROR(IF(ABS('C-1'!J30)&gt;=10,IF('C-1'!J30&gt;=0,'C-1'!J30*RANDBETWEEN(80,90)*0.01,'C-1'!J30*RANDBETWEEN(110,120)*0.01),'C-1'!J30-RANDBETWEEN(1,3)),0),0)&amp;"～"&amp;ROUND(IFERROR(IF(ABS('C-1'!J30)&gt;=10,IF('C-1'!J30&gt;=0,'C-1'!J30*RANDBETWEEN(110,120)*0.01,'C-1'!J30*RANDBETWEEN(80,90)*0.01),'C-1'!J30+RANDBETWEEN(1,3)),0),0)&amp;"】")</f>
        <v/>
      </c>
      <c r="K30" s="865" t="str">
        <f>IF('C-1'!K30="","",'C-1'!K30)</f>
        <v/>
      </c>
      <c r="L30" s="84" t="str">
        <f ca="1">IF('C-1'!L30="","","【"&amp;ROUND(IFERROR(IF(ABS('C-1'!L30)&gt;=10,IF('C-1'!L30&gt;=0,'C-1'!L30*RANDBETWEEN(80,90)*0.01,'C-1'!L30*RANDBETWEEN(110,120)*0.01),'C-1'!L30-RANDBETWEEN(1,3)),0),0)&amp;"～"&amp;ROUND(IFERROR(IF(ABS('C-1'!L30)&gt;=10,IF('C-1'!L30&gt;=0,'C-1'!L30*RANDBETWEEN(110,120)*0.01,'C-1'!L30*RANDBETWEEN(80,90)*0.01),'C-1'!L30+RANDBETWEEN(1,3)),0),0)&amp;"】")</f>
        <v/>
      </c>
      <c r="M30" s="83" t="str">
        <f ca="1">IF('C-1'!M30="","","【"&amp;ROUND(IFERROR(IF(ABS('C-1'!M30)&gt;=10,IF('C-1'!M30&gt;=0,'C-1'!M30*RANDBETWEEN(80,90)*0.01,'C-1'!M30*RANDBETWEEN(110,120)*0.01),'C-1'!M30-RANDBETWEEN(1,3)),0),0)&amp;"～"&amp;ROUND(IFERROR(IF(ABS('C-1'!M30)&gt;=10,IF('C-1'!M30&gt;=0,'C-1'!M30*RANDBETWEEN(110,120)*0.01,'C-1'!M30*RANDBETWEEN(80,90)*0.01),'C-1'!M30+RANDBETWEEN(1,3)),0),0)&amp;"】")</f>
        <v/>
      </c>
      <c r="N30" s="85" t="str">
        <f ca="1">IF('C-1'!N30="","","【"&amp;ROUND(IFERROR(IF(ABS('C-1'!N30)&gt;=10,IF('C-1'!N30&gt;=0,'C-1'!N30*RANDBETWEEN(80,90)*0.01,'C-1'!N30*RANDBETWEEN(110,120)*0.01),'C-1'!N30-RANDBETWEEN(1,3)),0),0)&amp;"～"&amp;ROUND(IFERROR(IF(ABS('C-1'!N30)&gt;=10,IF('C-1'!N30&gt;=0,'C-1'!N30*RANDBETWEEN(110,120)*0.01,'C-1'!N30*RANDBETWEEN(80,90)*0.01),'C-1'!N30+RANDBETWEEN(1,3)),0),0)&amp;"】")</f>
        <v/>
      </c>
      <c r="O30" s="85" t="str">
        <f ca="1">IF('C-1'!O30="","","【"&amp;ROUND(IFERROR(IF(ABS('C-1'!O30)&gt;=10,IF('C-1'!O30&gt;=0,'C-1'!O30*RANDBETWEEN(80,90)*0.01,'C-1'!O30*RANDBETWEEN(110,120)*0.01),'C-1'!O30-RANDBETWEEN(1,3)),0),0)&amp;"～"&amp;ROUND(IFERROR(IF(ABS('C-1'!O30)&gt;=10,IF('C-1'!O30&gt;=0,'C-1'!O30*RANDBETWEEN(110,120)*0.01,'C-1'!O30*RANDBETWEEN(80,90)*0.01),'C-1'!O30+RANDBETWEEN(1,3)),0),0)&amp;"】")</f>
        <v/>
      </c>
      <c r="P30" s="85" t="str">
        <f ca="1">IF('C-1'!P30="","","【"&amp;ROUND(IFERROR(IF(ABS('C-1'!P30)&gt;=10,IF('C-1'!P30&gt;=0,'C-1'!P30*RANDBETWEEN(80,90)*0.01,'C-1'!P30*RANDBETWEEN(110,120)*0.01),'C-1'!P30-RANDBETWEEN(1,3)),0),0)&amp;"～"&amp;ROUND(IFERROR(IF(ABS('C-1'!P30)&gt;=10,IF('C-1'!P30&gt;=0,'C-1'!P30*RANDBETWEEN(110,120)*0.01,'C-1'!P30*RANDBETWEEN(80,90)*0.01),'C-1'!P30+RANDBETWEEN(1,3)),0),0)&amp;"】")</f>
        <v/>
      </c>
      <c r="Q30" s="86" t="str">
        <f ca="1">IF('C-1'!Q30="","","【"&amp;ROUND(IFERROR(IF(ABS('C-1'!Q30)&gt;=10,IF('C-1'!Q30&gt;=0,'C-1'!Q30*RANDBETWEEN(80,90)*0.01,'C-1'!Q30*RANDBETWEEN(110,120)*0.01),'C-1'!Q30-RANDBETWEEN(1,3)),0),0)&amp;"～"&amp;ROUND(IFERROR(IF(ABS('C-1'!Q30)&gt;=10,IF('C-1'!Q30&gt;=0,'C-1'!Q30*RANDBETWEEN(110,120)*0.01,'C-1'!Q30*RANDBETWEEN(80,90)*0.01),'C-1'!Q30+RANDBETWEEN(1,3)),0),0)&amp;"】")</f>
        <v/>
      </c>
      <c r="R30" s="86" t="str">
        <f ca="1">IF('C-1'!R30="","","【"&amp;ROUND(IFERROR(IF(ABS('C-1'!R30)&gt;=10,IF('C-1'!R30&gt;=0,'C-1'!R30*RANDBETWEEN(80,90)*0.01,'C-1'!R30*RANDBETWEEN(110,120)*0.01),'C-1'!R30-RANDBETWEEN(1,3)),0),0)&amp;"～"&amp;ROUND(IFERROR(IF(ABS('C-1'!R30)&gt;=10,IF('C-1'!R30&gt;=0,'C-1'!R30*RANDBETWEEN(110,120)*0.01,'C-1'!R30*RANDBETWEEN(80,90)*0.01),'C-1'!R30+RANDBETWEEN(1,3)),0),0)&amp;"】")</f>
        <v/>
      </c>
      <c r="S30" s="86" t="str">
        <f ca="1">IF('C-1'!S30="","","【"&amp;ROUND(IFERROR(IF(ABS('C-1'!S30)&gt;=10,IF('C-1'!S30&gt;=0,'C-1'!S30*RANDBETWEEN(80,90)*0.01,'C-1'!S30*RANDBETWEEN(110,120)*0.01),'C-1'!S30-RANDBETWEEN(1,3)),0),0)&amp;"～"&amp;ROUND(IFERROR(IF(ABS('C-1'!S30)&gt;=10,IF('C-1'!S30&gt;=0,'C-1'!S30*RANDBETWEEN(110,120)*0.01,'C-1'!S30*RANDBETWEEN(80,90)*0.01),'C-1'!S30+RANDBETWEEN(1,3)),0),0)&amp;"】")</f>
        <v/>
      </c>
      <c r="T30" s="86" t="str">
        <f ca="1">IF('C-1'!T30="","","【"&amp;ROUND(IFERROR(IF(ABS('C-1'!T30)&gt;=10,IF('C-1'!T30&gt;=0,'C-1'!T30*RANDBETWEEN(80,90)*0.01,'C-1'!T30*RANDBETWEEN(110,120)*0.01),'C-1'!T30-RANDBETWEEN(1,3)),0),0)&amp;"～"&amp;ROUND(IFERROR(IF(ABS('C-1'!T30)&gt;=10,IF('C-1'!T30&gt;=0,'C-1'!T30*RANDBETWEEN(110,120)*0.01,'C-1'!T30*RANDBETWEEN(80,90)*0.01),'C-1'!T30+RANDBETWEEN(1,3)),0),0)&amp;"】")</f>
        <v/>
      </c>
      <c r="U30" s="86" t="str">
        <f ca="1">IF('C-1'!U30="","","【"&amp;ROUND(IFERROR(IF(ABS('C-1'!U30)&gt;=10,IF('C-1'!U30&gt;=0,'C-1'!U30*RANDBETWEEN(80,90)*0.01,'C-1'!U30*RANDBETWEEN(110,120)*0.01),'C-1'!U30-RANDBETWEEN(1,3)),0),0)&amp;"～"&amp;ROUND(IFERROR(IF(ABS('C-1'!U30)&gt;=10,IF('C-1'!U30&gt;=0,'C-1'!U30*RANDBETWEEN(110,120)*0.01,'C-1'!U30*RANDBETWEEN(80,90)*0.01),'C-1'!U30+RANDBETWEEN(1,3)),0),0)&amp;"】")</f>
        <v/>
      </c>
      <c r="V30" s="356" t="str">
        <f ca="1">IF('C-1'!V30="","","【"&amp;ROUND(IFERROR(IF(ABS('C-1'!V30)&gt;=10,IF('C-1'!V30&gt;=0,'C-1'!V30*RANDBETWEEN(80,90)*0.01,'C-1'!V30*RANDBETWEEN(110,120)*0.01),'C-1'!V30-RANDBETWEEN(1,3)),0),0)&amp;"～"&amp;ROUND(IFERROR(IF(ABS('C-1'!V30)&gt;=10,IF('C-1'!V30&gt;=0,'C-1'!V30*RANDBETWEEN(110,120)*0.01,'C-1'!V30*RANDBETWEEN(80,90)*0.01),'C-1'!V30+RANDBETWEEN(1,3)),0),0)&amp;"】")</f>
        <v/>
      </c>
      <c r="W30" s="615" t="str">
        <f ca="1">IF('C-1'!W30="","","【"&amp;ROUND(IFERROR(IF(ABS('C-1'!W30)&gt;=10,IF('C-1'!W30&gt;=0,'C-1'!W30*RANDBETWEEN(80,90)*0.01,'C-1'!W30*RANDBETWEEN(110,120)*0.01),'C-1'!W30-RANDBETWEEN(1,3)),0),0)&amp;"～"&amp;ROUND(IFERROR(IF(ABS('C-1'!W30)&gt;=10,IF('C-1'!W30&gt;=0,'C-1'!W30*RANDBETWEEN(110,120)*0.01,'C-1'!W30*RANDBETWEEN(80,90)*0.01),'C-1'!W30+RANDBETWEEN(1,3)),0),0)&amp;"】")</f>
        <v>【-3～3】</v>
      </c>
    </row>
    <row r="31" spans="2:23" ht="14.85" customHeight="1" x14ac:dyDescent="0.15">
      <c r="B31" s="386" t="s">
        <v>395</v>
      </c>
      <c r="C31" s="863" t="str">
        <f>IF(様式一覧表!$D$5="","",様式一覧表!$D$5)</f>
        <v/>
      </c>
      <c r="D31" s="863" t="str">
        <f>'コード '!$C$1</f>
        <v>本邦生産者</v>
      </c>
      <c r="E31" s="864" t="s">
        <v>393</v>
      </c>
      <c r="F31" s="865" t="str">
        <f>IF('C-1'!F31="","",'C-1'!F31)</f>
        <v/>
      </c>
      <c r="G31" s="865" t="str">
        <f>IF('C-1'!G31="","",'C-1'!G31)</f>
        <v/>
      </c>
      <c r="H31" s="865" t="str">
        <f>IF('C-1'!H31="","",'C-1'!H31)</f>
        <v/>
      </c>
      <c r="I31" s="866" t="str">
        <f ca="1">IF('C-1'!I31="","","【"&amp;ROUND(IFERROR(IF(ABS('C-1'!I31)&gt;=10,IF('C-1'!I31&gt;=0,'C-1'!I31*RANDBETWEEN(80,90)*0.01,'C-1'!I31*RANDBETWEEN(110,120)*0.01),'C-1'!I31-RANDBETWEEN(1,3)),0),0)&amp;"～"&amp;ROUND(IFERROR(IF(ABS('C-1'!I31)&gt;=10,IF('C-1'!I31&gt;=0,'C-1'!I31*RANDBETWEEN(110,120)*0.01,'C-1'!I31*RANDBETWEEN(80,90)*0.01),'C-1'!I31+RANDBETWEEN(1,3)),0),0)&amp;"】")</f>
        <v/>
      </c>
      <c r="J31" s="866" t="str">
        <f ca="1">IF('C-1'!J31="","","【"&amp;ROUND(IFERROR(IF(ABS('C-1'!J31)&gt;=10,IF('C-1'!J31&gt;=0,'C-1'!J31*RANDBETWEEN(80,90)*0.01,'C-1'!J31*RANDBETWEEN(110,120)*0.01),'C-1'!J31-RANDBETWEEN(1,3)),0),0)&amp;"～"&amp;ROUND(IFERROR(IF(ABS('C-1'!J31)&gt;=10,IF('C-1'!J31&gt;=0,'C-1'!J31*RANDBETWEEN(110,120)*0.01,'C-1'!J31*RANDBETWEEN(80,90)*0.01),'C-1'!J31+RANDBETWEEN(1,3)),0),0)&amp;"】")</f>
        <v/>
      </c>
      <c r="K31" s="865" t="str">
        <f>IF('C-1'!K31="","",'C-1'!K31)</f>
        <v/>
      </c>
      <c r="L31" s="84" t="str">
        <f ca="1">IF('C-1'!L31="","","【"&amp;ROUND(IFERROR(IF(ABS('C-1'!L31)&gt;=10,IF('C-1'!L31&gt;=0,'C-1'!L31*RANDBETWEEN(80,90)*0.01,'C-1'!L31*RANDBETWEEN(110,120)*0.01),'C-1'!L31-RANDBETWEEN(1,3)),0),0)&amp;"～"&amp;ROUND(IFERROR(IF(ABS('C-1'!L31)&gt;=10,IF('C-1'!L31&gt;=0,'C-1'!L31*RANDBETWEEN(110,120)*0.01,'C-1'!L31*RANDBETWEEN(80,90)*0.01),'C-1'!L31+RANDBETWEEN(1,3)),0),0)&amp;"】")</f>
        <v/>
      </c>
      <c r="M31" s="83" t="str">
        <f ca="1">IF('C-1'!M31="","","【"&amp;ROUND(IFERROR(IF(ABS('C-1'!M31)&gt;=10,IF('C-1'!M31&gt;=0,'C-1'!M31*RANDBETWEEN(80,90)*0.01,'C-1'!M31*RANDBETWEEN(110,120)*0.01),'C-1'!M31-RANDBETWEEN(1,3)),0),0)&amp;"～"&amp;ROUND(IFERROR(IF(ABS('C-1'!M31)&gt;=10,IF('C-1'!M31&gt;=0,'C-1'!M31*RANDBETWEEN(110,120)*0.01,'C-1'!M31*RANDBETWEEN(80,90)*0.01),'C-1'!M31+RANDBETWEEN(1,3)),0),0)&amp;"】")</f>
        <v/>
      </c>
      <c r="N31" s="85" t="str">
        <f ca="1">IF('C-1'!N31="","","【"&amp;ROUND(IFERROR(IF(ABS('C-1'!N31)&gt;=10,IF('C-1'!N31&gt;=0,'C-1'!N31*RANDBETWEEN(80,90)*0.01,'C-1'!N31*RANDBETWEEN(110,120)*0.01),'C-1'!N31-RANDBETWEEN(1,3)),0),0)&amp;"～"&amp;ROUND(IFERROR(IF(ABS('C-1'!N31)&gt;=10,IF('C-1'!N31&gt;=0,'C-1'!N31*RANDBETWEEN(110,120)*0.01,'C-1'!N31*RANDBETWEEN(80,90)*0.01),'C-1'!N31+RANDBETWEEN(1,3)),0),0)&amp;"】")</f>
        <v/>
      </c>
      <c r="O31" s="85" t="str">
        <f ca="1">IF('C-1'!O31="","","【"&amp;ROUND(IFERROR(IF(ABS('C-1'!O31)&gt;=10,IF('C-1'!O31&gt;=0,'C-1'!O31*RANDBETWEEN(80,90)*0.01,'C-1'!O31*RANDBETWEEN(110,120)*0.01),'C-1'!O31-RANDBETWEEN(1,3)),0),0)&amp;"～"&amp;ROUND(IFERROR(IF(ABS('C-1'!O31)&gt;=10,IF('C-1'!O31&gt;=0,'C-1'!O31*RANDBETWEEN(110,120)*0.01,'C-1'!O31*RANDBETWEEN(80,90)*0.01),'C-1'!O31+RANDBETWEEN(1,3)),0),0)&amp;"】")</f>
        <v/>
      </c>
      <c r="P31" s="85" t="str">
        <f ca="1">IF('C-1'!P31="","","【"&amp;ROUND(IFERROR(IF(ABS('C-1'!P31)&gt;=10,IF('C-1'!P31&gt;=0,'C-1'!P31*RANDBETWEEN(80,90)*0.01,'C-1'!P31*RANDBETWEEN(110,120)*0.01),'C-1'!P31-RANDBETWEEN(1,3)),0),0)&amp;"～"&amp;ROUND(IFERROR(IF(ABS('C-1'!P31)&gt;=10,IF('C-1'!P31&gt;=0,'C-1'!P31*RANDBETWEEN(110,120)*0.01,'C-1'!P31*RANDBETWEEN(80,90)*0.01),'C-1'!P31+RANDBETWEEN(1,3)),0),0)&amp;"】")</f>
        <v/>
      </c>
      <c r="Q31" s="86" t="str">
        <f ca="1">IF('C-1'!Q31="","","【"&amp;ROUND(IFERROR(IF(ABS('C-1'!Q31)&gt;=10,IF('C-1'!Q31&gt;=0,'C-1'!Q31*RANDBETWEEN(80,90)*0.01,'C-1'!Q31*RANDBETWEEN(110,120)*0.01),'C-1'!Q31-RANDBETWEEN(1,3)),0),0)&amp;"～"&amp;ROUND(IFERROR(IF(ABS('C-1'!Q31)&gt;=10,IF('C-1'!Q31&gt;=0,'C-1'!Q31*RANDBETWEEN(110,120)*0.01,'C-1'!Q31*RANDBETWEEN(80,90)*0.01),'C-1'!Q31+RANDBETWEEN(1,3)),0),0)&amp;"】")</f>
        <v/>
      </c>
      <c r="R31" s="86" t="str">
        <f ca="1">IF('C-1'!R31="","","【"&amp;ROUND(IFERROR(IF(ABS('C-1'!R31)&gt;=10,IF('C-1'!R31&gt;=0,'C-1'!R31*RANDBETWEEN(80,90)*0.01,'C-1'!R31*RANDBETWEEN(110,120)*0.01),'C-1'!R31-RANDBETWEEN(1,3)),0),0)&amp;"～"&amp;ROUND(IFERROR(IF(ABS('C-1'!R31)&gt;=10,IF('C-1'!R31&gt;=0,'C-1'!R31*RANDBETWEEN(110,120)*0.01,'C-1'!R31*RANDBETWEEN(80,90)*0.01),'C-1'!R31+RANDBETWEEN(1,3)),0),0)&amp;"】")</f>
        <v/>
      </c>
      <c r="S31" s="86" t="str">
        <f ca="1">IF('C-1'!S31="","","【"&amp;ROUND(IFERROR(IF(ABS('C-1'!S31)&gt;=10,IF('C-1'!S31&gt;=0,'C-1'!S31*RANDBETWEEN(80,90)*0.01,'C-1'!S31*RANDBETWEEN(110,120)*0.01),'C-1'!S31-RANDBETWEEN(1,3)),0),0)&amp;"～"&amp;ROUND(IFERROR(IF(ABS('C-1'!S31)&gt;=10,IF('C-1'!S31&gt;=0,'C-1'!S31*RANDBETWEEN(110,120)*0.01,'C-1'!S31*RANDBETWEEN(80,90)*0.01),'C-1'!S31+RANDBETWEEN(1,3)),0),0)&amp;"】")</f>
        <v/>
      </c>
      <c r="T31" s="86" t="str">
        <f ca="1">IF('C-1'!T31="","","【"&amp;ROUND(IFERROR(IF(ABS('C-1'!T31)&gt;=10,IF('C-1'!T31&gt;=0,'C-1'!T31*RANDBETWEEN(80,90)*0.01,'C-1'!T31*RANDBETWEEN(110,120)*0.01),'C-1'!T31-RANDBETWEEN(1,3)),0),0)&amp;"～"&amp;ROUND(IFERROR(IF(ABS('C-1'!T31)&gt;=10,IF('C-1'!T31&gt;=0,'C-1'!T31*RANDBETWEEN(110,120)*0.01,'C-1'!T31*RANDBETWEEN(80,90)*0.01),'C-1'!T31+RANDBETWEEN(1,3)),0),0)&amp;"】")</f>
        <v/>
      </c>
      <c r="U31" s="86" t="str">
        <f ca="1">IF('C-1'!U31="","","【"&amp;ROUND(IFERROR(IF(ABS('C-1'!U31)&gt;=10,IF('C-1'!U31&gt;=0,'C-1'!U31*RANDBETWEEN(80,90)*0.01,'C-1'!U31*RANDBETWEEN(110,120)*0.01),'C-1'!U31-RANDBETWEEN(1,3)),0),0)&amp;"～"&amp;ROUND(IFERROR(IF(ABS('C-1'!U31)&gt;=10,IF('C-1'!U31&gt;=0,'C-1'!U31*RANDBETWEEN(110,120)*0.01,'C-1'!U31*RANDBETWEEN(80,90)*0.01),'C-1'!U31+RANDBETWEEN(1,3)),0),0)&amp;"】")</f>
        <v/>
      </c>
      <c r="V31" s="356" t="str">
        <f ca="1">IF('C-1'!V31="","","【"&amp;ROUND(IFERROR(IF(ABS('C-1'!V31)&gt;=10,IF('C-1'!V31&gt;=0,'C-1'!V31*RANDBETWEEN(80,90)*0.01,'C-1'!V31*RANDBETWEEN(110,120)*0.01),'C-1'!V31-RANDBETWEEN(1,3)),0),0)&amp;"～"&amp;ROUND(IFERROR(IF(ABS('C-1'!V31)&gt;=10,IF('C-1'!V31&gt;=0,'C-1'!V31*RANDBETWEEN(110,120)*0.01,'C-1'!V31*RANDBETWEEN(80,90)*0.01),'C-1'!V31+RANDBETWEEN(1,3)),0),0)&amp;"】")</f>
        <v/>
      </c>
      <c r="W31" s="615" t="str">
        <f ca="1">IF('C-1'!W31="","","【"&amp;ROUND(IFERROR(IF(ABS('C-1'!W31)&gt;=10,IF('C-1'!W31&gt;=0,'C-1'!W31*RANDBETWEEN(80,90)*0.01,'C-1'!W31*RANDBETWEEN(110,120)*0.01),'C-1'!W31-RANDBETWEEN(1,3)),0),0)&amp;"～"&amp;ROUND(IFERROR(IF(ABS('C-1'!W31)&gt;=10,IF('C-1'!W31&gt;=0,'C-1'!W31*RANDBETWEEN(110,120)*0.01,'C-1'!W31*RANDBETWEEN(80,90)*0.01),'C-1'!W31+RANDBETWEEN(1,3)),0),0)&amp;"】")</f>
        <v>【-1～2】</v>
      </c>
    </row>
    <row r="32" spans="2:23" ht="14.85" customHeight="1" x14ac:dyDescent="0.15">
      <c r="B32" s="386" t="s">
        <v>395</v>
      </c>
      <c r="C32" s="863" t="str">
        <f>IF(様式一覧表!$D$5="","",様式一覧表!$D$5)</f>
        <v/>
      </c>
      <c r="D32" s="863" t="str">
        <f>'コード '!$C$1</f>
        <v>本邦生産者</v>
      </c>
      <c r="E32" s="864" t="s">
        <v>393</v>
      </c>
      <c r="F32" s="865" t="str">
        <f>IF('C-1'!F32="","",'C-1'!F32)</f>
        <v/>
      </c>
      <c r="G32" s="865" t="str">
        <f>IF('C-1'!G32="","",'C-1'!G32)</f>
        <v/>
      </c>
      <c r="H32" s="865" t="str">
        <f>IF('C-1'!H32="","",'C-1'!H32)</f>
        <v/>
      </c>
      <c r="I32" s="866" t="str">
        <f ca="1">IF('C-1'!I32="","","【"&amp;ROUND(IFERROR(IF(ABS('C-1'!I32)&gt;=10,IF('C-1'!I32&gt;=0,'C-1'!I32*RANDBETWEEN(80,90)*0.01,'C-1'!I32*RANDBETWEEN(110,120)*0.01),'C-1'!I32-RANDBETWEEN(1,3)),0),0)&amp;"～"&amp;ROUND(IFERROR(IF(ABS('C-1'!I32)&gt;=10,IF('C-1'!I32&gt;=0,'C-1'!I32*RANDBETWEEN(110,120)*0.01,'C-1'!I32*RANDBETWEEN(80,90)*0.01),'C-1'!I32+RANDBETWEEN(1,3)),0),0)&amp;"】")</f>
        <v/>
      </c>
      <c r="J32" s="866" t="str">
        <f ca="1">IF('C-1'!J32="","","【"&amp;ROUND(IFERROR(IF(ABS('C-1'!J32)&gt;=10,IF('C-1'!J32&gt;=0,'C-1'!J32*RANDBETWEEN(80,90)*0.01,'C-1'!J32*RANDBETWEEN(110,120)*0.01),'C-1'!J32-RANDBETWEEN(1,3)),0),0)&amp;"～"&amp;ROUND(IFERROR(IF(ABS('C-1'!J32)&gt;=10,IF('C-1'!J32&gt;=0,'C-1'!J32*RANDBETWEEN(110,120)*0.01,'C-1'!J32*RANDBETWEEN(80,90)*0.01),'C-1'!J32+RANDBETWEEN(1,3)),0),0)&amp;"】")</f>
        <v/>
      </c>
      <c r="K32" s="865" t="str">
        <f>IF('C-1'!K32="","",'C-1'!K32)</f>
        <v/>
      </c>
      <c r="L32" s="84" t="str">
        <f ca="1">IF('C-1'!L32="","","【"&amp;ROUND(IFERROR(IF(ABS('C-1'!L32)&gt;=10,IF('C-1'!L32&gt;=0,'C-1'!L32*RANDBETWEEN(80,90)*0.01,'C-1'!L32*RANDBETWEEN(110,120)*0.01),'C-1'!L32-RANDBETWEEN(1,3)),0),0)&amp;"～"&amp;ROUND(IFERROR(IF(ABS('C-1'!L32)&gt;=10,IF('C-1'!L32&gt;=0,'C-1'!L32*RANDBETWEEN(110,120)*0.01,'C-1'!L32*RANDBETWEEN(80,90)*0.01),'C-1'!L32+RANDBETWEEN(1,3)),0),0)&amp;"】")</f>
        <v/>
      </c>
      <c r="M32" s="83" t="str">
        <f ca="1">IF('C-1'!M32="","","【"&amp;ROUND(IFERROR(IF(ABS('C-1'!M32)&gt;=10,IF('C-1'!M32&gt;=0,'C-1'!M32*RANDBETWEEN(80,90)*0.01,'C-1'!M32*RANDBETWEEN(110,120)*0.01),'C-1'!M32-RANDBETWEEN(1,3)),0),0)&amp;"～"&amp;ROUND(IFERROR(IF(ABS('C-1'!M32)&gt;=10,IF('C-1'!M32&gt;=0,'C-1'!M32*RANDBETWEEN(110,120)*0.01,'C-1'!M32*RANDBETWEEN(80,90)*0.01),'C-1'!M32+RANDBETWEEN(1,3)),0),0)&amp;"】")</f>
        <v/>
      </c>
      <c r="N32" s="85" t="str">
        <f ca="1">IF('C-1'!N32="","","【"&amp;ROUND(IFERROR(IF(ABS('C-1'!N32)&gt;=10,IF('C-1'!N32&gt;=0,'C-1'!N32*RANDBETWEEN(80,90)*0.01,'C-1'!N32*RANDBETWEEN(110,120)*0.01),'C-1'!N32-RANDBETWEEN(1,3)),0),0)&amp;"～"&amp;ROUND(IFERROR(IF(ABS('C-1'!N32)&gt;=10,IF('C-1'!N32&gt;=0,'C-1'!N32*RANDBETWEEN(110,120)*0.01,'C-1'!N32*RANDBETWEEN(80,90)*0.01),'C-1'!N32+RANDBETWEEN(1,3)),0),0)&amp;"】")</f>
        <v/>
      </c>
      <c r="O32" s="85" t="str">
        <f ca="1">IF('C-1'!O32="","","【"&amp;ROUND(IFERROR(IF(ABS('C-1'!O32)&gt;=10,IF('C-1'!O32&gt;=0,'C-1'!O32*RANDBETWEEN(80,90)*0.01,'C-1'!O32*RANDBETWEEN(110,120)*0.01),'C-1'!O32-RANDBETWEEN(1,3)),0),0)&amp;"～"&amp;ROUND(IFERROR(IF(ABS('C-1'!O32)&gt;=10,IF('C-1'!O32&gt;=0,'C-1'!O32*RANDBETWEEN(110,120)*0.01,'C-1'!O32*RANDBETWEEN(80,90)*0.01),'C-1'!O32+RANDBETWEEN(1,3)),0),0)&amp;"】")</f>
        <v/>
      </c>
      <c r="P32" s="85" t="str">
        <f ca="1">IF('C-1'!P32="","","【"&amp;ROUND(IFERROR(IF(ABS('C-1'!P32)&gt;=10,IF('C-1'!P32&gt;=0,'C-1'!P32*RANDBETWEEN(80,90)*0.01,'C-1'!P32*RANDBETWEEN(110,120)*0.01),'C-1'!P32-RANDBETWEEN(1,3)),0),0)&amp;"～"&amp;ROUND(IFERROR(IF(ABS('C-1'!P32)&gt;=10,IF('C-1'!P32&gt;=0,'C-1'!P32*RANDBETWEEN(110,120)*0.01,'C-1'!P32*RANDBETWEEN(80,90)*0.01),'C-1'!P32+RANDBETWEEN(1,3)),0),0)&amp;"】")</f>
        <v/>
      </c>
      <c r="Q32" s="86" t="str">
        <f ca="1">IF('C-1'!Q32="","","【"&amp;ROUND(IFERROR(IF(ABS('C-1'!Q32)&gt;=10,IF('C-1'!Q32&gt;=0,'C-1'!Q32*RANDBETWEEN(80,90)*0.01,'C-1'!Q32*RANDBETWEEN(110,120)*0.01),'C-1'!Q32-RANDBETWEEN(1,3)),0),0)&amp;"～"&amp;ROUND(IFERROR(IF(ABS('C-1'!Q32)&gt;=10,IF('C-1'!Q32&gt;=0,'C-1'!Q32*RANDBETWEEN(110,120)*0.01,'C-1'!Q32*RANDBETWEEN(80,90)*0.01),'C-1'!Q32+RANDBETWEEN(1,3)),0),0)&amp;"】")</f>
        <v/>
      </c>
      <c r="R32" s="86" t="str">
        <f ca="1">IF('C-1'!R32="","","【"&amp;ROUND(IFERROR(IF(ABS('C-1'!R32)&gt;=10,IF('C-1'!R32&gt;=0,'C-1'!R32*RANDBETWEEN(80,90)*0.01,'C-1'!R32*RANDBETWEEN(110,120)*0.01),'C-1'!R32-RANDBETWEEN(1,3)),0),0)&amp;"～"&amp;ROUND(IFERROR(IF(ABS('C-1'!R32)&gt;=10,IF('C-1'!R32&gt;=0,'C-1'!R32*RANDBETWEEN(110,120)*0.01,'C-1'!R32*RANDBETWEEN(80,90)*0.01),'C-1'!R32+RANDBETWEEN(1,3)),0),0)&amp;"】")</f>
        <v/>
      </c>
      <c r="S32" s="86" t="str">
        <f ca="1">IF('C-1'!S32="","","【"&amp;ROUND(IFERROR(IF(ABS('C-1'!S32)&gt;=10,IF('C-1'!S32&gt;=0,'C-1'!S32*RANDBETWEEN(80,90)*0.01,'C-1'!S32*RANDBETWEEN(110,120)*0.01),'C-1'!S32-RANDBETWEEN(1,3)),0),0)&amp;"～"&amp;ROUND(IFERROR(IF(ABS('C-1'!S32)&gt;=10,IF('C-1'!S32&gt;=0,'C-1'!S32*RANDBETWEEN(110,120)*0.01,'C-1'!S32*RANDBETWEEN(80,90)*0.01),'C-1'!S32+RANDBETWEEN(1,3)),0),0)&amp;"】")</f>
        <v/>
      </c>
      <c r="T32" s="86" t="str">
        <f ca="1">IF('C-1'!T32="","","【"&amp;ROUND(IFERROR(IF(ABS('C-1'!T32)&gt;=10,IF('C-1'!T32&gt;=0,'C-1'!T32*RANDBETWEEN(80,90)*0.01,'C-1'!T32*RANDBETWEEN(110,120)*0.01),'C-1'!T32-RANDBETWEEN(1,3)),0),0)&amp;"～"&amp;ROUND(IFERROR(IF(ABS('C-1'!T32)&gt;=10,IF('C-1'!T32&gt;=0,'C-1'!T32*RANDBETWEEN(110,120)*0.01,'C-1'!T32*RANDBETWEEN(80,90)*0.01),'C-1'!T32+RANDBETWEEN(1,3)),0),0)&amp;"】")</f>
        <v/>
      </c>
      <c r="U32" s="86" t="str">
        <f ca="1">IF('C-1'!U32="","","【"&amp;ROUND(IFERROR(IF(ABS('C-1'!U32)&gt;=10,IF('C-1'!U32&gt;=0,'C-1'!U32*RANDBETWEEN(80,90)*0.01,'C-1'!U32*RANDBETWEEN(110,120)*0.01),'C-1'!U32-RANDBETWEEN(1,3)),0),0)&amp;"～"&amp;ROUND(IFERROR(IF(ABS('C-1'!U32)&gt;=10,IF('C-1'!U32&gt;=0,'C-1'!U32*RANDBETWEEN(110,120)*0.01,'C-1'!U32*RANDBETWEEN(80,90)*0.01),'C-1'!U32+RANDBETWEEN(1,3)),0),0)&amp;"】")</f>
        <v/>
      </c>
      <c r="V32" s="356" t="str">
        <f ca="1">IF('C-1'!V32="","","【"&amp;ROUND(IFERROR(IF(ABS('C-1'!V32)&gt;=10,IF('C-1'!V32&gt;=0,'C-1'!V32*RANDBETWEEN(80,90)*0.01,'C-1'!V32*RANDBETWEEN(110,120)*0.01),'C-1'!V32-RANDBETWEEN(1,3)),0),0)&amp;"～"&amp;ROUND(IFERROR(IF(ABS('C-1'!V32)&gt;=10,IF('C-1'!V32&gt;=0,'C-1'!V32*RANDBETWEEN(110,120)*0.01,'C-1'!V32*RANDBETWEEN(80,90)*0.01),'C-1'!V32+RANDBETWEEN(1,3)),0),0)&amp;"】")</f>
        <v/>
      </c>
      <c r="W32" s="615" t="str">
        <f ca="1">IF('C-1'!W32="","","【"&amp;ROUND(IFERROR(IF(ABS('C-1'!W32)&gt;=10,IF('C-1'!W32&gt;=0,'C-1'!W32*RANDBETWEEN(80,90)*0.01,'C-1'!W32*RANDBETWEEN(110,120)*0.01),'C-1'!W32-RANDBETWEEN(1,3)),0),0)&amp;"～"&amp;ROUND(IFERROR(IF(ABS('C-1'!W32)&gt;=10,IF('C-1'!W32&gt;=0,'C-1'!W32*RANDBETWEEN(110,120)*0.01,'C-1'!W32*RANDBETWEEN(80,90)*0.01),'C-1'!W32+RANDBETWEEN(1,3)),0),0)&amp;"】")</f>
        <v>【-1～2】</v>
      </c>
    </row>
    <row r="33" spans="2:23" ht="14.85" customHeight="1" x14ac:dyDescent="0.15">
      <c r="B33" s="386" t="s">
        <v>395</v>
      </c>
      <c r="C33" s="863" t="str">
        <f>IF(様式一覧表!$D$5="","",様式一覧表!$D$5)</f>
        <v/>
      </c>
      <c r="D33" s="863" t="str">
        <f>'コード '!$C$1</f>
        <v>本邦生産者</v>
      </c>
      <c r="E33" s="864" t="s">
        <v>393</v>
      </c>
      <c r="F33" s="865" t="str">
        <f>IF('C-1'!F33="","",'C-1'!F33)</f>
        <v/>
      </c>
      <c r="G33" s="865" t="str">
        <f>IF('C-1'!G33="","",'C-1'!G33)</f>
        <v/>
      </c>
      <c r="H33" s="865" t="str">
        <f>IF('C-1'!H33="","",'C-1'!H33)</f>
        <v/>
      </c>
      <c r="I33" s="866" t="str">
        <f ca="1">IF('C-1'!I33="","","【"&amp;ROUND(IFERROR(IF(ABS('C-1'!I33)&gt;=10,IF('C-1'!I33&gt;=0,'C-1'!I33*RANDBETWEEN(80,90)*0.01,'C-1'!I33*RANDBETWEEN(110,120)*0.01),'C-1'!I33-RANDBETWEEN(1,3)),0),0)&amp;"～"&amp;ROUND(IFERROR(IF(ABS('C-1'!I33)&gt;=10,IF('C-1'!I33&gt;=0,'C-1'!I33*RANDBETWEEN(110,120)*0.01,'C-1'!I33*RANDBETWEEN(80,90)*0.01),'C-1'!I33+RANDBETWEEN(1,3)),0),0)&amp;"】")</f>
        <v/>
      </c>
      <c r="J33" s="866" t="str">
        <f ca="1">IF('C-1'!J33="","","【"&amp;ROUND(IFERROR(IF(ABS('C-1'!J33)&gt;=10,IF('C-1'!J33&gt;=0,'C-1'!J33*RANDBETWEEN(80,90)*0.01,'C-1'!J33*RANDBETWEEN(110,120)*0.01),'C-1'!J33-RANDBETWEEN(1,3)),0),0)&amp;"～"&amp;ROUND(IFERROR(IF(ABS('C-1'!J33)&gt;=10,IF('C-1'!J33&gt;=0,'C-1'!J33*RANDBETWEEN(110,120)*0.01,'C-1'!J33*RANDBETWEEN(80,90)*0.01),'C-1'!J33+RANDBETWEEN(1,3)),0),0)&amp;"】")</f>
        <v/>
      </c>
      <c r="K33" s="865" t="str">
        <f>IF('C-1'!K33="","",'C-1'!K33)</f>
        <v/>
      </c>
      <c r="L33" s="84" t="str">
        <f ca="1">IF('C-1'!L33="","","【"&amp;ROUND(IFERROR(IF(ABS('C-1'!L33)&gt;=10,IF('C-1'!L33&gt;=0,'C-1'!L33*RANDBETWEEN(80,90)*0.01,'C-1'!L33*RANDBETWEEN(110,120)*0.01),'C-1'!L33-RANDBETWEEN(1,3)),0),0)&amp;"～"&amp;ROUND(IFERROR(IF(ABS('C-1'!L33)&gt;=10,IF('C-1'!L33&gt;=0,'C-1'!L33*RANDBETWEEN(110,120)*0.01,'C-1'!L33*RANDBETWEEN(80,90)*0.01),'C-1'!L33+RANDBETWEEN(1,3)),0),0)&amp;"】")</f>
        <v/>
      </c>
      <c r="M33" s="83" t="str">
        <f ca="1">IF('C-1'!M33="","","【"&amp;ROUND(IFERROR(IF(ABS('C-1'!M33)&gt;=10,IF('C-1'!M33&gt;=0,'C-1'!M33*RANDBETWEEN(80,90)*0.01,'C-1'!M33*RANDBETWEEN(110,120)*0.01),'C-1'!M33-RANDBETWEEN(1,3)),0),0)&amp;"～"&amp;ROUND(IFERROR(IF(ABS('C-1'!M33)&gt;=10,IF('C-1'!M33&gt;=0,'C-1'!M33*RANDBETWEEN(110,120)*0.01,'C-1'!M33*RANDBETWEEN(80,90)*0.01),'C-1'!M33+RANDBETWEEN(1,3)),0),0)&amp;"】")</f>
        <v/>
      </c>
      <c r="N33" s="85" t="str">
        <f ca="1">IF('C-1'!N33="","","【"&amp;ROUND(IFERROR(IF(ABS('C-1'!N33)&gt;=10,IF('C-1'!N33&gt;=0,'C-1'!N33*RANDBETWEEN(80,90)*0.01,'C-1'!N33*RANDBETWEEN(110,120)*0.01),'C-1'!N33-RANDBETWEEN(1,3)),0),0)&amp;"～"&amp;ROUND(IFERROR(IF(ABS('C-1'!N33)&gt;=10,IF('C-1'!N33&gt;=0,'C-1'!N33*RANDBETWEEN(110,120)*0.01,'C-1'!N33*RANDBETWEEN(80,90)*0.01),'C-1'!N33+RANDBETWEEN(1,3)),0),0)&amp;"】")</f>
        <v/>
      </c>
      <c r="O33" s="85" t="str">
        <f ca="1">IF('C-1'!O33="","","【"&amp;ROUND(IFERROR(IF(ABS('C-1'!O33)&gt;=10,IF('C-1'!O33&gt;=0,'C-1'!O33*RANDBETWEEN(80,90)*0.01,'C-1'!O33*RANDBETWEEN(110,120)*0.01),'C-1'!O33-RANDBETWEEN(1,3)),0),0)&amp;"～"&amp;ROUND(IFERROR(IF(ABS('C-1'!O33)&gt;=10,IF('C-1'!O33&gt;=0,'C-1'!O33*RANDBETWEEN(110,120)*0.01,'C-1'!O33*RANDBETWEEN(80,90)*0.01),'C-1'!O33+RANDBETWEEN(1,3)),0),0)&amp;"】")</f>
        <v/>
      </c>
      <c r="P33" s="85" t="str">
        <f ca="1">IF('C-1'!P33="","","【"&amp;ROUND(IFERROR(IF(ABS('C-1'!P33)&gt;=10,IF('C-1'!P33&gt;=0,'C-1'!P33*RANDBETWEEN(80,90)*0.01,'C-1'!P33*RANDBETWEEN(110,120)*0.01),'C-1'!P33-RANDBETWEEN(1,3)),0),0)&amp;"～"&amp;ROUND(IFERROR(IF(ABS('C-1'!P33)&gt;=10,IF('C-1'!P33&gt;=0,'C-1'!P33*RANDBETWEEN(110,120)*0.01,'C-1'!P33*RANDBETWEEN(80,90)*0.01),'C-1'!P33+RANDBETWEEN(1,3)),0),0)&amp;"】")</f>
        <v/>
      </c>
      <c r="Q33" s="86" t="str">
        <f ca="1">IF('C-1'!Q33="","","【"&amp;ROUND(IFERROR(IF(ABS('C-1'!Q33)&gt;=10,IF('C-1'!Q33&gt;=0,'C-1'!Q33*RANDBETWEEN(80,90)*0.01,'C-1'!Q33*RANDBETWEEN(110,120)*0.01),'C-1'!Q33-RANDBETWEEN(1,3)),0),0)&amp;"～"&amp;ROUND(IFERROR(IF(ABS('C-1'!Q33)&gt;=10,IF('C-1'!Q33&gt;=0,'C-1'!Q33*RANDBETWEEN(110,120)*0.01,'C-1'!Q33*RANDBETWEEN(80,90)*0.01),'C-1'!Q33+RANDBETWEEN(1,3)),0),0)&amp;"】")</f>
        <v/>
      </c>
      <c r="R33" s="86" t="str">
        <f ca="1">IF('C-1'!R33="","","【"&amp;ROUND(IFERROR(IF(ABS('C-1'!R33)&gt;=10,IF('C-1'!R33&gt;=0,'C-1'!R33*RANDBETWEEN(80,90)*0.01,'C-1'!R33*RANDBETWEEN(110,120)*0.01),'C-1'!R33-RANDBETWEEN(1,3)),0),0)&amp;"～"&amp;ROUND(IFERROR(IF(ABS('C-1'!R33)&gt;=10,IF('C-1'!R33&gt;=0,'C-1'!R33*RANDBETWEEN(110,120)*0.01,'C-1'!R33*RANDBETWEEN(80,90)*0.01),'C-1'!R33+RANDBETWEEN(1,3)),0),0)&amp;"】")</f>
        <v/>
      </c>
      <c r="S33" s="86" t="str">
        <f ca="1">IF('C-1'!S33="","","【"&amp;ROUND(IFERROR(IF(ABS('C-1'!S33)&gt;=10,IF('C-1'!S33&gt;=0,'C-1'!S33*RANDBETWEEN(80,90)*0.01,'C-1'!S33*RANDBETWEEN(110,120)*0.01),'C-1'!S33-RANDBETWEEN(1,3)),0),0)&amp;"～"&amp;ROUND(IFERROR(IF(ABS('C-1'!S33)&gt;=10,IF('C-1'!S33&gt;=0,'C-1'!S33*RANDBETWEEN(110,120)*0.01,'C-1'!S33*RANDBETWEEN(80,90)*0.01),'C-1'!S33+RANDBETWEEN(1,3)),0),0)&amp;"】")</f>
        <v/>
      </c>
      <c r="T33" s="86" t="str">
        <f ca="1">IF('C-1'!T33="","","【"&amp;ROUND(IFERROR(IF(ABS('C-1'!T33)&gt;=10,IF('C-1'!T33&gt;=0,'C-1'!T33*RANDBETWEEN(80,90)*0.01,'C-1'!T33*RANDBETWEEN(110,120)*0.01),'C-1'!T33-RANDBETWEEN(1,3)),0),0)&amp;"～"&amp;ROUND(IFERROR(IF(ABS('C-1'!T33)&gt;=10,IF('C-1'!T33&gt;=0,'C-1'!T33*RANDBETWEEN(110,120)*0.01,'C-1'!T33*RANDBETWEEN(80,90)*0.01),'C-1'!T33+RANDBETWEEN(1,3)),0),0)&amp;"】")</f>
        <v/>
      </c>
      <c r="U33" s="86" t="str">
        <f ca="1">IF('C-1'!U33="","","【"&amp;ROUND(IFERROR(IF(ABS('C-1'!U33)&gt;=10,IF('C-1'!U33&gt;=0,'C-1'!U33*RANDBETWEEN(80,90)*0.01,'C-1'!U33*RANDBETWEEN(110,120)*0.01),'C-1'!U33-RANDBETWEEN(1,3)),0),0)&amp;"～"&amp;ROUND(IFERROR(IF(ABS('C-1'!U33)&gt;=10,IF('C-1'!U33&gt;=0,'C-1'!U33*RANDBETWEEN(110,120)*0.01,'C-1'!U33*RANDBETWEEN(80,90)*0.01),'C-1'!U33+RANDBETWEEN(1,3)),0),0)&amp;"】")</f>
        <v/>
      </c>
      <c r="V33" s="356" t="str">
        <f ca="1">IF('C-1'!V33="","","【"&amp;ROUND(IFERROR(IF(ABS('C-1'!V33)&gt;=10,IF('C-1'!V33&gt;=0,'C-1'!V33*RANDBETWEEN(80,90)*0.01,'C-1'!V33*RANDBETWEEN(110,120)*0.01),'C-1'!V33-RANDBETWEEN(1,3)),0),0)&amp;"～"&amp;ROUND(IFERROR(IF(ABS('C-1'!V33)&gt;=10,IF('C-1'!V33&gt;=0,'C-1'!V33*RANDBETWEEN(110,120)*0.01,'C-1'!V33*RANDBETWEEN(80,90)*0.01),'C-1'!V33+RANDBETWEEN(1,3)),0),0)&amp;"】")</f>
        <v/>
      </c>
      <c r="W33" s="615" t="str">
        <f ca="1">IF('C-1'!W33="","","【"&amp;ROUND(IFERROR(IF(ABS('C-1'!W33)&gt;=10,IF('C-1'!W33&gt;=0,'C-1'!W33*RANDBETWEEN(80,90)*0.01,'C-1'!W33*RANDBETWEEN(110,120)*0.01),'C-1'!W33-RANDBETWEEN(1,3)),0),0)&amp;"～"&amp;ROUND(IFERROR(IF(ABS('C-1'!W33)&gt;=10,IF('C-1'!W33&gt;=0,'C-1'!W33*RANDBETWEEN(110,120)*0.01,'C-1'!W33*RANDBETWEEN(80,90)*0.01),'C-1'!W33+RANDBETWEEN(1,3)),0),0)&amp;"】")</f>
        <v>【-3～1】</v>
      </c>
    </row>
    <row r="34" spans="2:23" ht="14.85" customHeight="1" x14ac:dyDescent="0.15">
      <c r="B34" s="386" t="s">
        <v>395</v>
      </c>
      <c r="C34" s="863" t="str">
        <f>IF(様式一覧表!$D$5="","",様式一覧表!$D$5)</f>
        <v/>
      </c>
      <c r="D34" s="863" t="str">
        <f>'コード '!$C$1</f>
        <v>本邦生産者</v>
      </c>
      <c r="E34" s="864" t="s">
        <v>393</v>
      </c>
      <c r="F34" s="865" t="str">
        <f>IF('C-1'!F34="","",'C-1'!F34)</f>
        <v/>
      </c>
      <c r="G34" s="865" t="str">
        <f>IF('C-1'!G34="","",'C-1'!G34)</f>
        <v/>
      </c>
      <c r="H34" s="865" t="str">
        <f>IF('C-1'!H34="","",'C-1'!H34)</f>
        <v/>
      </c>
      <c r="I34" s="866" t="str">
        <f ca="1">IF('C-1'!I34="","","【"&amp;ROUND(IFERROR(IF(ABS('C-1'!I34)&gt;=10,IF('C-1'!I34&gt;=0,'C-1'!I34*RANDBETWEEN(80,90)*0.01,'C-1'!I34*RANDBETWEEN(110,120)*0.01),'C-1'!I34-RANDBETWEEN(1,3)),0),0)&amp;"～"&amp;ROUND(IFERROR(IF(ABS('C-1'!I34)&gt;=10,IF('C-1'!I34&gt;=0,'C-1'!I34*RANDBETWEEN(110,120)*0.01,'C-1'!I34*RANDBETWEEN(80,90)*0.01),'C-1'!I34+RANDBETWEEN(1,3)),0),0)&amp;"】")</f>
        <v/>
      </c>
      <c r="J34" s="866" t="str">
        <f ca="1">IF('C-1'!J34="","","【"&amp;ROUND(IFERROR(IF(ABS('C-1'!J34)&gt;=10,IF('C-1'!J34&gt;=0,'C-1'!J34*RANDBETWEEN(80,90)*0.01,'C-1'!J34*RANDBETWEEN(110,120)*0.01),'C-1'!J34-RANDBETWEEN(1,3)),0),0)&amp;"～"&amp;ROUND(IFERROR(IF(ABS('C-1'!J34)&gt;=10,IF('C-1'!J34&gt;=0,'C-1'!J34*RANDBETWEEN(110,120)*0.01,'C-1'!J34*RANDBETWEEN(80,90)*0.01),'C-1'!J34+RANDBETWEEN(1,3)),0),0)&amp;"】")</f>
        <v/>
      </c>
      <c r="K34" s="865" t="str">
        <f>IF('C-1'!K34="","",'C-1'!K34)</f>
        <v/>
      </c>
      <c r="L34" s="84" t="str">
        <f ca="1">IF('C-1'!L34="","","【"&amp;ROUND(IFERROR(IF(ABS('C-1'!L34)&gt;=10,IF('C-1'!L34&gt;=0,'C-1'!L34*RANDBETWEEN(80,90)*0.01,'C-1'!L34*RANDBETWEEN(110,120)*0.01),'C-1'!L34-RANDBETWEEN(1,3)),0),0)&amp;"～"&amp;ROUND(IFERROR(IF(ABS('C-1'!L34)&gt;=10,IF('C-1'!L34&gt;=0,'C-1'!L34*RANDBETWEEN(110,120)*0.01,'C-1'!L34*RANDBETWEEN(80,90)*0.01),'C-1'!L34+RANDBETWEEN(1,3)),0),0)&amp;"】")</f>
        <v/>
      </c>
      <c r="M34" s="83" t="str">
        <f ca="1">IF('C-1'!M34="","","【"&amp;ROUND(IFERROR(IF(ABS('C-1'!M34)&gt;=10,IF('C-1'!M34&gt;=0,'C-1'!M34*RANDBETWEEN(80,90)*0.01,'C-1'!M34*RANDBETWEEN(110,120)*0.01),'C-1'!M34-RANDBETWEEN(1,3)),0),0)&amp;"～"&amp;ROUND(IFERROR(IF(ABS('C-1'!M34)&gt;=10,IF('C-1'!M34&gt;=0,'C-1'!M34*RANDBETWEEN(110,120)*0.01,'C-1'!M34*RANDBETWEEN(80,90)*0.01),'C-1'!M34+RANDBETWEEN(1,3)),0),0)&amp;"】")</f>
        <v/>
      </c>
      <c r="N34" s="85" t="str">
        <f ca="1">IF('C-1'!N34="","","【"&amp;ROUND(IFERROR(IF(ABS('C-1'!N34)&gt;=10,IF('C-1'!N34&gt;=0,'C-1'!N34*RANDBETWEEN(80,90)*0.01,'C-1'!N34*RANDBETWEEN(110,120)*0.01),'C-1'!N34-RANDBETWEEN(1,3)),0),0)&amp;"～"&amp;ROUND(IFERROR(IF(ABS('C-1'!N34)&gt;=10,IF('C-1'!N34&gt;=0,'C-1'!N34*RANDBETWEEN(110,120)*0.01,'C-1'!N34*RANDBETWEEN(80,90)*0.01),'C-1'!N34+RANDBETWEEN(1,3)),0),0)&amp;"】")</f>
        <v/>
      </c>
      <c r="O34" s="85" t="str">
        <f ca="1">IF('C-1'!O34="","","【"&amp;ROUND(IFERROR(IF(ABS('C-1'!O34)&gt;=10,IF('C-1'!O34&gt;=0,'C-1'!O34*RANDBETWEEN(80,90)*0.01,'C-1'!O34*RANDBETWEEN(110,120)*0.01),'C-1'!O34-RANDBETWEEN(1,3)),0),0)&amp;"～"&amp;ROUND(IFERROR(IF(ABS('C-1'!O34)&gt;=10,IF('C-1'!O34&gt;=0,'C-1'!O34*RANDBETWEEN(110,120)*0.01,'C-1'!O34*RANDBETWEEN(80,90)*0.01),'C-1'!O34+RANDBETWEEN(1,3)),0),0)&amp;"】")</f>
        <v/>
      </c>
      <c r="P34" s="85" t="str">
        <f ca="1">IF('C-1'!P34="","","【"&amp;ROUND(IFERROR(IF(ABS('C-1'!P34)&gt;=10,IF('C-1'!P34&gt;=0,'C-1'!P34*RANDBETWEEN(80,90)*0.01,'C-1'!P34*RANDBETWEEN(110,120)*0.01),'C-1'!P34-RANDBETWEEN(1,3)),0),0)&amp;"～"&amp;ROUND(IFERROR(IF(ABS('C-1'!P34)&gt;=10,IF('C-1'!P34&gt;=0,'C-1'!P34*RANDBETWEEN(110,120)*0.01,'C-1'!P34*RANDBETWEEN(80,90)*0.01),'C-1'!P34+RANDBETWEEN(1,3)),0),0)&amp;"】")</f>
        <v/>
      </c>
      <c r="Q34" s="86" t="str">
        <f ca="1">IF('C-1'!Q34="","","【"&amp;ROUND(IFERROR(IF(ABS('C-1'!Q34)&gt;=10,IF('C-1'!Q34&gt;=0,'C-1'!Q34*RANDBETWEEN(80,90)*0.01,'C-1'!Q34*RANDBETWEEN(110,120)*0.01),'C-1'!Q34-RANDBETWEEN(1,3)),0),0)&amp;"～"&amp;ROUND(IFERROR(IF(ABS('C-1'!Q34)&gt;=10,IF('C-1'!Q34&gt;=0,'C-1'!Q34*RANDBETWEEN(110,120)*0.01,'C-1'!Q34*RANDBETWEEN(80,90)*0.01),'C-1'!Q34+RANDBETWEEN(1,3)),0),0)&amp;"】")</f>
        <v/>
      </c>
      <c r="R34" s="86" t="str">
        <f ca="1">IF('C-1'!R34="","","【"&amp;ROUND(IFERROR(IF(ABS('C-1'!R34)&gt;=10,IF('C-1'!R34&gt;=0,'C-1'!R34*RANDBETWEEN(80,90)*0.01,'C-1'!R34*RANDBETWEEN(110,120)*0.01),'C-1'!R34-RANDBETWEEN(1,3)),0),0)&amp;"～"&amp;ROUND(IFERROR(IF(ABS('C-1'!R34)&gt;=10,IF('C-1'!R34&gt;=0,'C-1'!R34*RANDBETWEEN(110,120)*0.01,'C-1'!R34*RANDBETWEEN(80,90)*0.01),'C-1'!R34+RANDBETWEEN(1,3)),0),0)&amp;"】")</f>
        <v/>
      </c>
      <c r="S34" s="86" t="str">
        <f ca="1">IF('C-1'!S34="","","【"&amp;ROUND(IFERROR(IF(ABS('C-1'!S34)&gt;=10,IF('C-1'!S34&gt;=0,'C-1'!S34*RANDBETWEEN(80,90)*0.01,'C-1'!S34*RANDBETWEEN(110,120)*0.01),'C-1'!S34-RANDBETWEEN(1,3)),0),0)&amp;"～"&amp;ROUND(IFERROR(IF(ABS('C-1'!S34)&gt;=10,IF('C-1'!S34&gt;=0,'C-1'!S34*RANDBETWEEN(110,120)*0.01,'C-1'!S34*RANDBETWEEN(80,90)*0.01),'C-1'!S34+RANDBETWEEN(1,3)),0),0)&amp;"】")</f>
        <v/>
      </c>
      <c r="T34" s="86" t="str">
        <f ca="1">IF('C-1'!T34="","","【"&amp;ROUND(IFERROR(IF(ABS('C-1'!T34)&gt;=10,IF('C-1'!T34&gt;=0,'C-1'!T34*RANDBETWEEN(80,90)*0.01,'C-1'!T34*RANDBETWEEN(110,120)*0.01),'C-1'!T34-RANDBETWEEN(1,3)),0),0)&amp;"～"&amp;ROUND(IFERROR(IF(ABS('C-1'!T34)&gt;=10,IF('C-1'!T34&gt;=0,'C-1'!T34*RANDBETWEEN(110,120)*0.01,'C-1'!T34*RANDBETWEEN(80,90)*0.01),'C-1'!T34+RANDBETWEEN(1,3)),0),0)&amp;"】")</f>
        <v/>
      </c>
      <c r="U34" s="86" t="str">
        <f ca="1">IF('C-1'!U34="","","【"&amp;ROUND(IFERROR(IF(ABS('C-1'!U34)&gt;=10,IF('C-1'!U34&gt;=0,'C-1'!U34*RANDBETWEEN(80,90)*0.01,'C-1'!U34*RANDBETWEEN(110,120)*0.01),'C-1'!U34-RANDBETWEEN(1,3)),0),0)&amp;"～"&amp;ROUND(IFERROR(IF(ABS('C-1'!U34)&gt;=10,IF('C-1'!U34&gt;=0,'C-1'!U34*RANDBETWEEN(110,120)*0.01,'C-1'!U34*RANDBETWEEN(80,90)*0.01),'C-1'!U34+RANDBETWEEN(1,3)),0),0)&amp;"】")</f>
        <v/>
      </c>
      <c r="V34" s="356" t="str">
        <f ca="1">IF('C-1'!V34="","","【"&amp;ROUND(IFERROR(IF(ABS('C-1'!V34)&gt;=10,IF('C-1'!V34&gt;=0,'C-1'!V34*RANDBETWEEN(80,90)*0.01,'C-1'!V34*RANDBETWEEN(110,120)*0.01),'C-1'!V34-RANDBETWEEN(1,3)),0),0)&amp;"～"&amp;ROUND(IFERROR(IF(ABS('C-1'!V34)&gt;=10,IF('C-1'!V34&gt;=0,'C-1'!V34*RANDBETWEEN(110,120)*0.01,'C-1'!V34*RANDBETWEEN(80,90)*0.01),'C-1'!V34+RANDBETWEEN(1,3)),0),0)&amp;"】")</f>
        <v/>
      </c>
      <c r="W34" s="615" t="str">
        <f ca="1">IF('C-1'!W34="","","【"&amp;ROUND(IFERROR(IF(ABS('C-1'!W34)&gt;=10,IF('C-1'!W34&gt;=0,'C-1'!W34*RANDBETWEEN(80,90)*0.01,'C-1'!W34*RANDBETWEEN(110,120)*0.01),'C-1'!W34-RANDBETWEEN(1,3)),0),0)&amp;"～"&amp;ROUND(IFERROR(IF(ABS('C-1'!W34)&gt;=10,IF('C-1'!W34&gt;=0,'C-1'!W34*RANDBETWEEN(110,120)*0.01,'C-1'!W34*RANDBETWEEN(80,90)*0.01),'C-1'!W34+RANDBETWEEN(1,3)),0),0)&amp;"】")</f>
        <v>【-3～1】</v>
      </c>
    </row>
    <row r="35" spans="2:23" ht="14.85" customHeight="1" x14ac:dyDescent="0.15">
      <c r="B35" s="386" t="s">
        <v>395</v>
      </c>
      <c r="C35" s="863" t="str">
        <f>IF(様式一覧表!$D$5="","",様式一覧表!$D$5)</f>
        <v/>
      </c>
      <c r="D35" s="863" t="str">
        <f>'コード '!$C$1</f>
        <v>本邦生産者</v>
      </c>
      <c r="E35" s="864" t="s">
        <v>393</v>
      </c>
      <c r="F35" s="865" t="str">
        <f>IF('C-1'!F35="","",'C-1'!F35)</f>
        <v/>
      </c>
      <c r="G35" s="865" t="str">
        <f>IF('C-1'!G35="","",'C-1'!G35)</f>
        <v/>
      </c>
      <c r="H35" s="865" t="str">
        <f>IF('C-1'!H35="","",'C-1'!H35)</f>
        <v/>
      </c>
      <c r="I35" s="866" t="str">
        <f ca="1">IF('C-1'!I35="","","【"&amp;ROUND(IFERROR(IF(ABS('C-1'!I35)&gt;=10,IF('C-1'!I35&gt;=0,'C-1'!I35*RANDBETWEEN(80,90)*0.01,'C-1'!I35*RANDBETWEEN(110,120)*0.01),'C-1'!I35-RANDBETWEEN(1,3)),0),0)&amp;"～"&amp;ROUND(IFERROR(IF(ABS('C-1'!I35)&gt;=10,IF('C-1'!I35&gt;=0,'C-1'!I35*RANDBETWEEN(110,120)*0.01,'C-1'!I35*RANDBETWEEN(80,90)*0.01),'C-1'!I35+RANDBETWEEN(1,3)),0),0)&amp;"】")</f>
        <v/>
      </c>
      <c r="J35" s="866" t="str">
        <f ca="1">IF('C-1'!J35="","","【"&amp;ROUND(IFERROR(IF(ABS('C-1'!J35)&gt;=10,IF('C-1'!J35&gt;=0,'C-1'!J35*RANDBETWEEN(80,90)*0.01,'C-1'!J35*RANDBETWEEN(110,120)*0.01),'C-1'!J35-RANDBETWEEN(1,3)),0),0)&amp;"～"&amp;ROUND(IFERROR(IF(ABS('C-1'!J35)&gt;=10,IF('C-1'!J35&gt;=0,'C-1'!J35*RANDBETWEEN(110,120)*0.01,'C-1'!J35*RANDBETWEEN(80,90)*0.01),'C-1'!J35+RANDBETWEEN(1,3)),0),0)&amp;"】")</f>
        <v/>
      </c>
      <c r="K35" s="865" t="str">
        <f>IF('C-1'!K35="","",'C-1'!K35)</f>
        <v/>
      </c>
      <c r="L35" s="84" t="str">
        <f ca="1">IF('C-1'!L35="","","【"&amp;ROUND(IFERROR(IF(ABS('C-1'!L35)&gt;=10,IF('C-1'!L35&gt;=0,'C-1'!L35*RANDBETWEEN(80,90)*0.01,'C-1'!L35*RANDBETWEEN(110,120)*0.01),'C-1'!L35-RANDBETWEEN(1,3)),0),0)&amp;"～"&amp;ROUND(IFERROR(IF(ABS('C-1'!L35)&gt;=10,IF('C-1'!L35&gt;=0,'C-1'!L35*RANDBETWEEN(110,120)*0.01,'C-1'!L35*RANDBETWEEN(80,90)*0.01),'C-1'!L35+RANDBETWEEN(1,3)),0),0)&amp;"】")</f>
        <v/>
      </c>
      <c r="M35" s="83" t="str">
        <f ca="1">IF('C-1'!M35="","","【"&amp;ROUND(IFERROR(IF(ABS('C-1'!M35)&gt;=10,IF('C-1'!M35&gt;=0,'C-1'!M35*RANDBETWEEN(80,90)*0.01,'C-1'!M35*RANDBETWEEN(110,120)*0.01),'C-1'!M35-RANDBETWEEN(1,3)),0),0)&amp;"～"&amp;ROUND(IFERROR(IF(ABS('C-1'!M35)&gt;=10,IF('C-1'!M35&gt;=0,'C-1'!M35*RANDBETWEEN(110,120)*0.01,'C-1'!M35*RANDBETWEEN(80,90)*0.01),'C-1'!M35+RANDBETWEEN(1,3)),0),0)&amp;"】")</f>
        <v/>
      </c>
      <c r="N35" s="85" t="str">
        <f ca="1">IF('C-1'!N35="","","【"&amp;ROUND(IFERROR(IF(ABS('C-1'!N35)&gt;=10,IF('C-1'!N35&gt;=0,'C-1'!N35*RANDBETWEEN(80,90)*0.01,'C-1'!N35*RANDBETWEEN(110,120)*0.01),'C-1'!N35-RANDBETWEEN(1,3)),0),0)&amp;"～"&amp;ROUND(IFERROR(IF(ABS('C-1'!N35)&gt;=10,IF('C-1'!N35&gt;=0,'C-1'!N35*RANDBETWEEN(110,120)*0.01,'C-1'!N35*RANDBETWEEN(80,90)*0.01),'C-1'!N35+RANDBETWEEN(1,3)),0),0)&amp;"】")</f>
        <v/>
      </c>
      <c r="O35" s="85" t="str">
        <f ca="1">IF('C-1'!O35="","","【"&amp;ROUND(IFERROR(IF(ABS('C-1'!O35)&gt;=10,IF('C-1'!O35&gt;=0,'C-1'!O35*RANDBETWEEN(80,90)*0.01,'C-1'!O35*RANDBETWEEN(110,120)*0.01),'C-1'!O35-RANDBETWEEN(1,3)),0),0)&amp;"～"&amp;ROUND(IFERROR(IF(ABS('C-1'!O35)&gt;=10,IF('C-1'!O35&gt;=0,'C-1'!O35*RANDBETWEEN(110,120)*0.01,'C-1'!O35*RANDBETWEEN(80,90)*0.01),'C-1'!O35+RANDBETWEEN(1,3)),0),0)&amp;"】")</f>
        <v/>
      </c>
      <c r="P35" s="85" t="str">
        <f ca="1">IF('C-1'!P35="","","【"&amp;ROUND(IFERROR(IF(ABS('C-1'!P35)&gt;=10,IF('C-1'!P35&gt;=0,'C-1'!P35*RANDBETWEEN(80,90)*0.01,'C-1'!P35*RANDBETWEEN(110,120)*0.01),'C-1'!P35-RANDBETWEEN(1,3)),0),0)&amp;"～"&amp;ROUND(IFERROR(IF(ABS('C-1'!P35)&gt;=10,IF('C-1'!P35&gt;=0,'C-1'!P35*RANDBETWEEN(110,120)*0.01,'C-1'!P35*RANDBETWEEN(80,90)*0.01),'C-1'!P35+RANDBETWEEN(1,3)),0),0)&amp;"】")</f>
        <v/>
      </c>
      <c r="Q35" s="86" t="str">
        <f ca="1">IF('C-1'!Q35="","","【"&amp;ROUND(IFERROR(IF(ABS('C-1'!Q35)&gt;=10,IF('C-1'!Q35&gt;=0,'C-1'!Q35*RANDBETWEEN(80,90)*0.01,'C-1'!Q35*RANDBETWEEN(110,120)*0.01),'C-1'!Q35-RANDBETWEEN(1,3)),0),0)&amp;"～"&amp;ROUND(IFERROR(IF(ABS('C-1'!Q35)&gt;=10,IF('C-1'!Q35&gt;=0,'C-1'!Q35*RANDBETWEEN(110,120)*0.01,'C-1'!Q35*RANDBETWEEN(80,90)*0.01),'C-1'!Q35+RANDBETWEEN(1,3)),0),0)&amp;"】")</f>
        <v/>
      </c>
      <c r="R35" s="86" t="str">
        <f ca="1">IF('C-1'!R35="","","【"&amp;ROUND(IFERROR(IF(ABS('C-1'!R35)&gt;=10,IF('C-1'!R35&gt;=0,'C-1'!R35*RANDBETWEEN(80,90)*0.01,'C-1'!R35*RANDBETWEEN(110,120)*0.01),'C-1'!R35-RANDBETWEEN(1,3)),0),0)&amp;"～"&amp;ROUND(IFERROR(IF(ABS('C-1'!R35)&gt;=10,IF('C-1'!R35&gt;=0,'C-1'!R35*RANDBETWEEN(110,120)*0.01,'C-1'!R35*RANDBETWEEN(80,90)*0.01),'C-1'!R35+RANDBETWEEN(1,3)),0),0)&amp;"】")</f>
        <v/>
      </c>
      <c r="S35" s="86" t="str">
        <f ca="1">IF('C-1'!S35="","","【"&amp;ROUND(IFERROR(IF(ABS('C-1'!S35)&gt;=10,IF('C-1'!S35&gt;=0,'C-1'!S35*RANDBETWEEN(80,90)*0.01,'C-1'!S35*RANDBETWEEN(110,120)*0.01),'C-1'!S35-RANDBETWEEN(1,3)),0),0)&amp;"～"&amp;ROUND(IFERROR(IF(ABS('C-1'!S35)&gt;=10,IF('C-1'!S35&gt;=0,'C-1'!S35*RANDBETWEEN(110,120)*0.01,'C-1'!S35*RANDBETWEEN(80,90)*0.01),'C-1'!S35+RANDBETWEEN(1,3)),0),0)&amp;"】")</f>
        <v/>
      </c>
      <c r="T35" s="86" t="str">
        <f ca="1">IF('C-1'!T35="","","【"&amp;ROUND(IFERROR(IF(ABS('C-1'!T35)&gt;=10,IF('C-1'!T35&gt;=0,'C-1'!T35*RANDBETWEEN(80,90)*0.01,'C-1'!T35*RANDBETWEEN(110,120)*0.01),'C-1'!T35-RANDBETWEEN(1,3)),0),0)&amp;"～"&amp;ROUND(IFERROR(IF(ABS('C-1'!T35)&gt;=10,IF('C-1'!T35&gt;=0,'C-1'!T35*RANDBETWEEN(110,120)*0.01,'C-1'!T35*RANDBETWEEN(80,90)*0.01),'C-1'!T35+RANDBETWEEN(1,3)),0),0)&amp;"】")</f>
        <v/>
      </c>
      <c r="U35" s="86" t="str">
        <f ca="1">IF('C-1'!U35="","","【"&amp;ROUND(IFERROR(IF(ABS('C-1'!U35)&gt;=10,IF('C-1'!U35&gt;=0,'C-1'!U35*RANDBETWEEN(80,90)*0.01,'C-1'!U35*RANDBETWEEN(110,120)*0.01),'C-1'!U35-RANDBETWEEN(1,3)),0),0)&amp;"～"&amp;ROUND(IFERROR(IF(ABS('C-1'!U35)&gt;=10,IF('C-1'!U35&gt;=0,'C-1'!U35*RANDBETWEEN(110,120)*0.01,'C-1'!U35*RANDBETWEEN(80,90)*0.01),'C-1'!U35+RANDBETWEEN(1,3)),0),0)&amp;"】")</f>
        <v/>
      </c>
      <c r="V35" s="356" t="str">
        <f ca="1">IF('C-1'!V35="","","【"&amp;ROUND(IFERROR(IF(ABS('C-1'!V35)&gt;=10,IF('C-1'!V35&gt;=0,'C-1'!V35*RANDBETWEEN(80,90)*0.01,'C-1'!V35*RANDBETWEEN(110,120)*0.01),'C-1'!V35-RANDBETWEEN(1,3)),0),0)&amp;"～"&amp;ROUND(IFERROR(IF(ABS('C-1'!V35)&gt;=10,IF('C-1'!V35&gt;=0,'C-1'!V35*RANDBETWEEN(110,120)*0.01,'C-1'!V35*RANDBETWEEN(80,90)*0.01),'C-1'!V35+RANDBETWEEN(1,3)),0),0)&amp;"】")</f>
        <v/>
      </c>
      <c r="W35" s="615" t="str">
        <f ca="1">IF('C-1'!W35="","","【"&amp;ROUND(IFERROR(IF(ABS('C-1'!W35)&gt;=10,IF('C-1'!W35&gt;=0,'C-1'!W35*RANDBETWEEN(80,90)*0.01,'C-1'!W35*RANDBETWEEN(110,120)*0.01),'C-1'!W35-RANDBETWEEN(1,3)),0),0)&amp;"～"&amp;ROUND(IFERROR(IF(ABS('C-1'!W35)&gt;=10,IF('C-1'!W35&gt;=0,'C-1'!W35*RANDBETWEEN(110,120)*0.01,'C-1'!W35*RANDBETWEEN(80,90)*0.01),'C-1'!W35+RANDBETWEEN(1,3)),0),0)&amp;"】")</f>
        <v>【-1～2】</v>
      </c>
    </row>
    <row r="36" spans="2:23" ht="14.85" customHeight="1" x14ac:dyDescent="0.15">
      <c r="B36" s="386" t="s">
        <v>395</v>
      </c>
      <c r="C36" s="863" t="str">
        <f>IF(様式一覧表!$D$5="","",様式一覧表!$D$5)</f>
        <v/>
      </c>
      <c r="D36" s="863" t="str">
        <f>'コード '!$C$1</f>
        <v>本邦生産者</v>
      </c>
      <c r="E36" s="864" t="s">
        <v>393</v>
      </c>
      <c r="F36" s="865" t="str">
        <f>IF('C-1'!F36="","",'C-1'!F36)</f>
        <v/>
      </c>
      <c r="G36" s="865" t="str">
        <f>IF('C-1'!G36="","",'C-1'!G36)</f>
        <v/>
      </c>
      <c r="H36" s="865" t="str">
        <f>IF('C-1'!H36="","",'C-1'!H36)</f>
        <v/>
      </c>
      <c r="I36" s="866" t="str">
        <f ca="1">IF('C-1'!I36="","","【"&amp;ROUND(IFERROR(IF(ABS('C-1'!I36)&gt;=10,IF('C-1'!I36&gt;=0,'C-1'!I36*RANDBETWEEN(80,90)*0.01,'C-1'!I36*RANDBETWEEN(110,120)*0.01),'C-1'!I36-RANDBETWEEN(1,3)),0),0)&amp;"～"&amp;ROUND(IFERROR(IF(ABS('C-1'!I36)&gt;=10,IF('C-1'!I36&gt;=0,'C-1'!I36*RANDBETWEEN(110,120)*0.01,'C-1'!I36*RANDBETWEEN(80,90)*0.01),'C-1'!I36+RANDBETWEEN(1,3)),0),0)&amp;"】")</f>
        <v/>
      </c>
      <c r="J36" s="866" t="str">
        <f ca="1">IF('C-1'!J36="","","【"&amp;ROUND(IFERROR(IF(ABS('C-1'!J36)&gt;=10,IF('C-1'!J36&gt;=0,'C-1'!J36*RANDBETWEEN(80,90)*0.01,'C-1'!J36*RANDBETWEEN(110,120)*0.01),'C-1'!J36-RANDBETWEEN(1,3)),0),0)&amp;"～"&amp;ROUND(IFERROR(IF(ABS('C-1'!J36)&gt;=10,IF('C-1'!J36&gt;=0,'C-1'!J36*RANDBETWEEN(110,120)*0.01,'C-1'!J36*RANDBETWEEN(80,90)*0.01),'C-1'!J36+RANDBETWEEN(1,3)),0),0)&amp;"】")</f>
        <v/>
      </c>
      <c r="K36" s="865" t="str">
        <f>IF('C-1'!K36="","",'C-1'!K36)</f>
        <v/>
      </c>
      <c r="L36" s="84" t="str">
        <f ca="1">IF('C-1'!L36="","","【"&amp;ROUND(IFERROR(IF(ABS('C-1'!L36)&gt;=10,IF('C-1'!L36&gt;=0,'C-1'!L36*RANDBETWEEN(80,90)*0.01,'C-1'!L36*RANDBETWEEN(110,120)*0.01),'C-1'!L36-RANDBETWEEN(1,3)),0),0)&amp;"～"&amp;ROUND(IFERROR(IF(ABS('C-1'!L36)&gt;=10,IF('C-1'!L36&gt;=0,'C-1'!L36*RANDBETWEEN(110,120)*0.01,'C-1'!L36*RANDBETWEEN(80,90)*0.01),'C-1'!L36+RANDBETWEEN(1,3)),0),0)&amp;"】")</f>
        <v/>
      </c>
      <c r="M36" s="83" t="str">
        <f ca="1">IF('C-1'!M36="","","【"&amp;ROUND(IFERROR(IF(ABS('C-1'!M36)&gt;=10,IF('C-1'!M36&gt;=0,'C-1'!M36*RANDBETWEEN(80,90)*0.01,'C-1'!M36*RANDBETWEEN(110,120)*0.01),'C-1'!M36-RANDBETWEEN(1,3)),0),0)&amp;"～"&amp;ROUND(IFERROR(IF(ABS('C-1'!M36)&gt;=10,IF('C-1'!M36&gt;=0,'C-1'!M36*RANDBETWEEN(110,120)*0.01,'C-1'!M36*RANDBETWEEN(80,90)*0.01),'C-1'!M36+RANDBETWEEN(1,3)),0),0)&amp;"】")</f>
        <v/>
      </c>
      <c r="N36" s="85" t="str">
        <f ca="1">IF('C-1'!N36="","","【"&amp;ROUND(IFERROR(IF(ABS('C-1'!N36)&gt;=10,IF('C-1'!N36&gt;=0,'C-1'!N36*RANDBETWEEN(80,90)*0.01,'C-1'!N36*RANDBETWEEN(110,120)*0.01),'C-1'!N36-RANDBETWEEN(1,3)),0),0)&amp;"～"&amp;ROUND(IFERROR(IF(ABS('C-1'!N36)&gt;=10,IF('C-1'!N36&gt;=0,'C-1'!N36*RANDBETWEEN(110,120)*0.01,'C-1'!N36*RANDBETWEEN(80,90)*0.01),'C-1'!N36+RANDBETWEEN(1,3)),0),0)&amp;"】")</f>
        <v/>
      </c>
      <c r="O36" s="85" t="str">
        <f ca="1">IF('C-1'!O36="","","【"&amp;ROUND(IFERROR(IF(ABS('C-1'!O36)&gt;=10,IF('C-1'!O36&gt;=0,'C-1'!O36*RANDBETWEEN(80,90)*0.01,'C-1'!O36*RANDBETWEEN(110,120)*0.01),'C-1'!O36-RANDBETWEEN(1,3)),0),0)&amp;"～"&amp;ROUND(IFERROR(IF(ABS('C-1'!O36)&gt;=10,IF('C-1'!O36&gt;=0,'C-1'!O36*RANDBETWEEN(110,120)*0.01,'C-1'!O36*RANDBETWEEN(80,90)*0.01),'C-1'!O36+RANDBETWEEN(1,3)),0),0)&amp;"】")</f>
        <v/>
      </c>
      <c r="P36" s="85" t="str">
        <f ca="1">IF('C-1'!P36="","","【"&amp;ROUND(IFERROR(IF(ABS('C-1'!P36)&gt;=10,IF('C-1'!P36&gt;=0,'C-1'!P36*RANDBETWEEN(80,90)*0.01,'C-1'!P36*RANDBETWEEN(110,120)*0.01),'C-1'!P36-RANDBETWEEN(1,3)),0),0)&amp;"～"&amp;ROUND(IFERROR(IF(ABS('C-1'!P36)&gt;=10,IF('C-1'!P36&gt;=0,'C-1'!P36*RANDBETWEEN(110,120)*0.01,'C-1'!P36*RANDBETWEEN(80,90)*0.01),'C-1'!P36+RANDBETWEEN(1,3)),0),0)&amp;"】")</f>
        <v/>
      </c>
      <c r="Q36" s="86" t="str">
        <f ca="1">IF('C-1'!Q36="","","【"&amp;ROUND(IFERROR(IF(ABS('C-1'!Q36)&gt;=10,IF('C-1'!Q36&gt;=0,'C-1'!Q36*RANDBETWEEN(80,90)*0.01,'C-1'!Q36*RANDBETWEEN(110,120)*0.01),'C-1'!Q36-RANDBETWEEN(1,3)),0),0)&amp;"～"&amp;ROUND(IFERROR(IF(ABS('C-1'!Q36)&gt;=10,IF('C-1'!Q36&gt;=0,'C-1'!Q36*RANDBETWEEN(110,120)*0.01,'C-1'!Q36*RANDBETWEEN(80,90)*0.01),'C-1'!Q36+RANDBETWEEN(1,3)),0),0)&amp;"】")</f>
        <v/>
      </c>
      <c r="R36" s="86" t="str">
        <f ca="1">IF('C-1'!R36="","","【"&amp;ROUND(IFERROR(IF(ABS('C-1'!R36)&gt;=10,IF('C-1'!R36&gt;=0,'C-1'!R36*RANDBETWEEN(80,90)*0.01,'C-1'!R36*RANDBETWEEN(110,120)*0.01),'C-1'!R36-RANDBETWEEN(1,3)),0),0)&amp;"～"&amp;ROUND(IFERROR(IF(ABS('C-1'!R36)&gt;=10,IF('C-1'!R36&gt;=0,'C-1'!R36*RANDBETWEEN(110,120)*0.01,'C-1'!R36*RANDBETWEEN(80,90)*0.01),'C-1'!R36+RANDBETWEEN(1,3)),0),0)&amp;"】")</f>
        <v/>
      </c>
      <c r="S36" s="86" t="str">
        <f ca="1">IF('C-1'!S36="","","【"&amp;ROUND(IFERROR(IF(ABS('C-1'!S36)&gt;=10,IF('C-1'!S36&gt;=0,'C-1'!S36*RANDBETWEEN(80,90)*0.01,'C-1'!S36*RANDBETWEEN(110,120)*0.01),'C-1'!S36-RANDBETWEEN(1,3)),0),0)&amp;"～"&amp;ROUND(IFERROR(IF(ABS('C-1'!S36)&gt;=10,IF('C-1'!S36&gt;=0,'C-1'!S36*RANDBETWEEN(110,120)*0.01,'C-1'!S36*RANDBETWEEN(80,90)*0.01),'C-1'!S36+RANDBETWEEN(1,3)),0),0)&amp;"】")</f>
        <v/>
      </c>
      <c r="T36" s="86" t="str">
        <f ca="1">IF('C-1'!T36="","","【"&amp;ROUND(IFERROR(IF(ABS('C-1'!T36)&gt;=10,IF('C-1'!T36&gt;=0,'C-1'!T36*RANDBETWEEN(80,90)*0.01,'C-1'!T36*RANDBETWEEN(110,120)*0.01),'C-1'!T36-RANDBETWEEN(1,3)),0),0)&amp;"～"&amp;ROUND(IFERROR(IF(ABS('C-1'!T36)&gt;=10,IF('C-1'!T36&gt;=0,'C-1'!T36*RANDBETWEEN(110,120)*0.01,'C-1'!T36*RANDBETWEEN(80,90)*0.01),'C-1'!T36+RANDBETWEEN(1,3)),0),0)&amp;"】")</f>
        <v/>
      </c>
      <c r="U36" s="86" t="str">
        <f ca="1">IF('C-1'!U36="","","【"&amp;ROUND(IFERROR(IF(ABS('C-1'!U36)&gt;=10,IF('C-1'!U36&gt;=0,'C-1'!U36*RANDBETWEEN(80,90)*0.01,'C-1'!U36*RANDBETWEEN(110,120)*0.01),'C-1'!U36-RANDBETWEEN(1,3)),0),0)&amp;"～"&amp;ROUND(IFERROR(IF(ABS('C-1'!U36)&gt;=10,IF('C-1'!U36&gt;=0,'C-1'!U36*RANDBETWEEN(110,120)*0.01,'C-1'!U36*RANDBETWEEN(80,90)*0.01),'C-1'!U36+RANDBETWEEN(1,3)),0),0)&amp;"】")</f>
        <v/>
      </c>
      <c r="V36" s="356" t="str">
        <f ca="1">IF('C-1'!V36="","","【"&amp;ROUND(IFERROR(IF(ABS('C-1'!V36)&gt;=10,IF('C-1'!V36&gt;=0,'C-1'!V36*RANDBETWEEN(80,90)*0.01,'C-1'!V36*RANDBETWEEN(110,120)*0.01),'C-1'!V36-RANDBETWEEN(1,3)),0),0)&amp;"～"&amp;ROUND(IFERROR(IF(ABS('C-1'!V36)&gt;=10,IF('C-1'!V36&gt;=0,'C-1'!V36*RANDBETWEEN(110,120)*0.01,'C-1'!V36*RANDBETWEEN(80,90)*0.01),'C-1'!V36+RANDBETWEEN(1,3)),0),0)&amp;"】")</f>
        <v/>
      </c>
      <c r="W36" s="615" t="str">
        <f ca="1">IF('C-1'!W36="","","【"&amp;ROUND(IFERROR(IF(ABS('C-1'!W36)&gt;=10,IF('C-1'!W36&gt;=0,'C-1'!W36*RANDBETWEEN(80,90)*0.01,'C-1'!W36*RANDBETWEEN(110,120)*0.01),'C-1'!W36-RANDBETWEEN(1,3)),0),0)&amp;"～"&amp;ROUND(IFERROR(IF(ABS('C-1'!W36)&gt;=10,IF('C-1'!W36&gt;=0,'C-1'!W36*RANDBETWEEN(110,120)*0.01,'C-1'!W36*RANDBETWEEN(80,90)*0.01),'C-1'!W36+RANDBETWEEN(1,3)),0),0)&amp;"】")</f>
        <v>【-3～1】</v>
      </c>
    </row>
    <row r="37" spans="2:23" ht="14.85" customHeight="1" thickBot="1" x14ac:dyDescent="0.2">
      <c r="B37" s="648" t="s">
        <v>395</v>
      </c>
      <c r="C37" s="867" t="str">
        <f>IF(様式一覧表!$D$5="","",様式一覧表!$D$5)</f>
        <v/>
      </c>
      <c r="D37" s="867" t="str">
        <f>'コード '!$C$1</f>
        <v>本邦生産者</v>
      </c>
      <c r="E37" s="868" t="s">
        <v>393</v>
      </c>
      <c r="F37" s="865" t="str">
        <f>IF('C-1'!F37="","",'C-1'!F37)</f>
        <v/>
      </c>
      <c r="G37" s="865" t="str">
        <f>IF('C-1'!G37="","",'C-1'!G37)</f>
        <v/>
      </c>
      <c r="H37" s="865" t="str">
        <f>IF('C-1'!H37="","",'C-1'!H37)</f>
        <v/>
      </c>
      <c r="I37" s="869" t="str">
        <f ca="1">IF('C-1'!I37="","","【"&amp;ROUND(IFERROR(IF(ABS('C-1'!I37)&gt;=10,IF('C-1'!I37&gt;=0,'C-1'!I37*RANDBETWEEN(80,90)*0.01,'C-1'!I37*RANDBETWEEN(110,120)*0.01),'C-1'!I37-RANDBETWEEN(1,3)),0),0)&amp;"～"&amp;ROUND(IFERROR(IF(ABS('C-1'!I37)&gt;=10,IF('C-1'!I37&gt;=0,'C-1'!I37*RANDBETWEEN(110,120)*0.01,'C-1'!I37*RANDBETWEEN(80,90)*0.01),'C-1'!I37+RANDBETWEEN(1,3)),0),0)&amp;"】")</f>
        <v/>
      </c>
      <c r="J37" s="869" t="str">
        <f ca="1">IF('C-1'!J37="","","【"&amp;ROUND(IFERROR(IF(ABS('C-1'!J37)&gt;=10,IF('C-1'!J37&gt;=0,'C-1'!J37*RANDBETWEEN(80,90)*0.01,'C-1'!J37*RANDBETWEEN(110,120)*0.01),'C-1'!J37-RANDBETWEEN(1,3)),0),0)&amp;"～"&amp;ROUND(IFERROR(IF(ABS('C-1'!J37)&gt;=10,IF('C-1'!J37&gt;=0,'C-1'!J37*RANDBETWEEN(110,120)*0.01,'C-1'!J37*RANDBETWEEN(80,90)*0.01),'C-1'!J37+RANDBETWEEN(1,3)),0),0)&amp;"】")</f>
        <v/>
      </c>
      <c r="K37" s="865" t="str">
        <f>IF('C-1'!K37="","",'C-1'!K37)</f>
        <v/>
      </c>
      <c r="L37" s="357" t="str">
        <f ca="1">IF('C-1'!L37="","","【"&amp;ROUND(IFERROR(IF(ABS('C-1'!L37)&gt;=10,IF('C-1'!L37&gt;=0,'C-1'!L37*RANDBETWEEN(80,90)*0.01,'C-1'!L37*RANDBETWEEN(110,120)*0.01),'C-1'!L37-RANDBETWEEN(1,3)),0),0)&amp;"～"&amp;ROUND(IFERROR(IF(ABS('C-1'!L37)&gt;=10,IF('C-1'!L37&gt;=0,'C-1'!L37*RANDBETWEEN(110,120)*0.01,'C-1'!L37*RANDBETWEEN(80,90)*0.01),'C-1'!L37+RANDBETWEEN(1,3)),0),0)&amp;"】")</f>
        <v/>
      </c>
      <c r="M37" s="87" t="str">
        <f ca="1">IF('C-1'!M37="","","【"&amp;ROUND(IFERROR(IF(ABS('C-1'!M37)&gt;=10,IF('C-1'!M37&gt;=0,'C-1'!M37*RANDBETWEEN(80,90)*0.01,'C-1'!M37*RANDBETWEEN(110,120)*0.01),'C-1'!M37-RANDBETWEEN(1,3)),0),0)&amp;"～"&amp;ROUND(IFERROR(IF(ABS('C-1'!M37)&gt;=10,IF('C-1'!M37&gt;=0,'C-1'!M37*RANDBETWEEN(110,120)*0.01,'C-1'!M37*RANDBETWEEN(80,90)*0.01),'C-1'!M37+RANDBETWEEN(1,3)),0),0)&amp;"】")</f>
        <v/>
      </c>
      <c r="N37" s="88" t="str">
        <f ca="1">IF('C-1'!N37="","","【"&amp;ROUND(IFERROR(IF(ABS('C-1'!N37)&gt;=10,IF('C-1'!N37&gt;=0,'C-1'!N37*RANDBETWEEN(80,90)*0.01,'C-1'!N37*RANDBETWEEN(110,120)*0.01),'C-1'!N37-RANDBETWEEN(1,3)),0),0)&amp;"～"&amp;ROUND(IFERROR(IF(ABS('C-1'!N37)&gt;=10,IF('C-1'!N37&gt;=0,'C-1'!N37*RANDBETWEEN(110,120)*0.01,'C-1'!N37*RANDBETWEEN(80,90)*0.01),'C-1'!N37+RANDBETWEEN(1,3)),0),0)&amp;"】")</f>
        <v/>
      </c>
      <c r="O37" s="88" t="str">
        <f ca="1">IF('C-1'!O37="","","【"&amp;ROUND(IFERROR(IF(ABS('C-1'!O37)&gt;=10,IF('C-1'!O37&gt;=0,'C-1'!O37*RANDBETWEEN(80,90)*0.01,'C-1'!O37*RANDBETWEEN(110,120)*0.01),'C-1'!O37-RANDBETWEEN(1,3)),0),0)&amp;"～"&amp;ROUND(IFERROR(IF(ABS('C-1'!O37)&gt;=10,IF('C-1'!O37&gt;=0,'C-1'!O37*RANDBETWEEN(110,120)*0.01,'C-1'!O37*RANDBETWEEN(80,90)*0.01),'C-1'!O37+RANDBETWEEN(1,3)),0),0)&amp;"】")</f>
        <v/>
      </c>
      <c r="P37" s="88" t="str">
        <f ca="1">IF('C-1'!P37="","","【"&amp;ROUND(IFERROR(IF(ABS('C-1'!P37)&gt;=10,IF('C-1'!P37&gt;=0,'C-1'!P37*RANDBETWEEN(80,90)*0.01,'C-1'!P37*RANDBETWEEN(110,120)*0.01),'C-1'!P37-RANDBETWEEN(1,3)),0),0)&amp;"～"&amp;ROUND(IFERROR(IF(ABS('C-1'!P37)&gt;=10,IF('C-1'!P37&gt;=0,'C-1'!P37*RANDBETWEEN(110,120)*0.01,'C-1'!P37*RANDBETWEEN(80,90)*0.01),'C-1'!P37+RANDBETWEEN(1,3)),0),0)&amp;"】")</f>
        <v/>
      </c>
      <c r="Q37" s="89" t="str">
        <f ca="1">IF('C-1'!Q37="","","【"&amp;ROUND(IFERROR(IF(ABS('C-1'!Q37)&gt;=10,IF('C-1'!Q37&gt;=0,'C-1'!Q37*RANDBETWEEN(80,90)*0.01,'C-1'!Q37*RANDBETWEEN(110,120)*0.01),'C-1'!Q37-RANDBETWEEN(1,3)),0),0)&amp;"～"&amp;ROUND(IFERROR(IF(ABS('C-1'!Q37)&gt;=10,IF('C-1'!Q37&gt;=0,'C-1'!Q37*RANDBETWEEN(110,120)*0.01,'C-1'!Q37*RANDBETWEEN(80,90)*0.01),'C-1'!Q37+RANDBETWEEN(1,3)),0),0)&amp;"】")</f>
        <v/>
      </c>
      <c r="R37" s="89" t="str">
        <f ca="1">IF('C-1'!R37="","","【"&amp;ROUND(IFERROR(IF(ABS('C-1'!R37)&gt;=10,IF('C-1'!R37&gt;=0,'C-1'!R37*RANDBETWEEN(80,90)*0.01,'C-1'!R37*RANDBETWEEN(110,120)*0.01),'C-1'!R37-RANDBETWEEN(1,3)),0),0)&amp;"～"&amp;ROUND(IFERROR(IF(ABS('C-1'!R37)&gt;=10,IF('C-1'!R37&gt;=0,'C-1'!R37*RANDBETWEEN(110,120)*0.01,'C-1'!R37*RANDBETWEEN(80,90)*0.01),'C-1'!R37+RANDBETWEEN(1,3)),0),0)&amp;"】")</f>
        <v/>
      </c>
      <c r="S37" s="89" t="str">
        <f ca="1">IF('C-1'!S37="","","【"&amp;ROUND(IFERROR(IF(ABS('C-1'!S37)&gt;=10,IF('C-1'!S37&gt;=0,'C-1'!S37*RANDBETWEEN(80,90)*0.01,'C-1'!S37*RANDBETWEEN(110,120)*0.01),'C-1'!S37-RANDBETWEEN(1,3)),0),0)&amp;"～"&amp;ROUND(IFERROR(IF(ABS('C-1'!S37)&gt;=10,IF('C-1'!S37&gt;=0,'C-1'!S37*RANDBETWEEN(110,120)*0.01,'C-1'!S37*RANDBETWEEN(80,90)*0.01),'C-1'!S37+RANDBETWEEN(1,3)),0),0)&amp;"】")</f>
        <v/>
      </c>
      <c r="T37" s="89" t="str">
        <f ca="1">IF('C-1'!T37="","","【"&amp;ROUND(IFERROR(IF(ABS('C-1'!T37)&gt;=10,IF('C-1'!T37&gt;=0,'C-1'!T37*RANDBETWEEN(80,90)*0.01,'C-1'!T37*RANDBETWEEN(110,120)*0.01),'C-1'!T37-RANDBETWEEN(1,3)),0),0)&amp;"～"&amp;ROUND(IFERROR(IF(ABS('C-1'!T37)&gt;=10,IF('C-1'!T37&gt;=0,'C-1'!T37*RANDBETWEEN(110,120)*0.01,'C-1'!T37*RANDBETWEEN(80,90)*0.01),'C-1'!T37+RANDBETWEEN(1,3)),0),0)&amp;"】")</f>
        <v/>
      </c>
      <c r="U37" s="89" t="str">
        <f ca="1">IF('C-1'!U37="","","【"&amp;ROUND(IFERROR(IF(ABS('C-1'!U37)&gt;=10,IF('C-1'!U37&gt;=0,'C-1'!U37*RANDBETWEEN(80,90)*0.01,'C-1'!U37*RANDBETWEEN(110,120)*0.01),'C-1'!U37-RANDBETWEEN(1,3)),0),0)&amp;"～"&amp;ROUND(IFERROR(IF(ABS('C-1'!U37)&gt;=10,IF('C-1'!U37&gt;=0,'C-1'!U37*RANDBETWEEN(110,120)*0.01,'C-1'!U37*RANDBETWEEN(80,90)*0.01),'C-1'!U37+RANDBETWEEN(1,3)),0),0)&amp;"】")</f>
        <v/>
      </c>
      <c r="V37" s="358" t="str">
        <f ca="1">IF('C-1'!V37="","","【"&amp;ROUND(IFERROR(IF(ABS('C-1'!V37)&gt;=10,IF('C-1'!V37&gt;=0,'C-1'!V37*RANDBETWEEN(80,90)*0.01,'C-1'!V37*RANDBETWEEN(110,120)*0.01),'C-1'!V37-RANDBETWEEN(1,3)),0),0)&amp;"～"&amp;ROUND(IFERROR(IF(ABS('C-1'!V37)&gt;=10,IF('C-1'!V37&gt;=0,'C-1'!V37*RANDBETWEEN(110,120)*0.01,'C-1'!V37*RANDBETWEEN(80,90)*0.01),'C-1'!V37+RANDBETWEEN(1,3)),0),0)&amp;"】")</f>
        <v/>
      </c>
      <c r="W37" s="616" t="str">
        <f ca="1">IF('C-1'!W37="","","【"&amp;ROUND(IFERROR(IF(ABS('C-1'!W37)&gt;=10,IF('C-1'!W37&gt;=0,'C-1'!W37*RANDBETWEEN(80,90)*0.01,'C-1'!W37*RANDBETWEEN(110,120)*0.01),'C-1'!W37-RANDBETWEEN(1,3)),0),0)&amp;"～"&amp;ROUND(IFERROR(IF(ABS('C-1'!W37)&gt;=10,IF('C-1'!W37&gt;=0,'C-1'!W37*RANDBETWEEN(110,120)*0.01,'C-1'!W37*RANDBETWEEN(80,90)*0.01),'C-1'!W37+RANDBETWEEN(1,3)),0),0)&amp;"】")</f>
        <v>【-2～1】</v>
      </c>
    </row>
    <row r="38" spans="2:23" ht="14.85" customHeight="1" thickTop="1" thickBot="1" x14ac:dyDescent="0.2">
      <c r="B38" s="387" t="s">
        <v>394</v>
      </c>
      <c r="C38" s="870"/>
      <c r="D38" s="871"/>
      <c r="E38" s="872"/>
      <c r="F38" s="870"/>
      <c r="G38" s="870"/>
      <c r="H38" s="870"/>
      <c r="I38" s="873" t="str">
        <f ca="1">IF('C-1'!I38="","","【"&amp;ROUND(IFERROR(IF(ABS('C-1'!I38)&gt;=10,IF('C-1'!I38&gt;=0,'C-1'!I38*RANDBETWEEN(80,90)*0.01,'C-1'!I38*RANDBETWEEN(110,120)*0.01),'C-1'!I38-RANDBETWEEN(1,3)),0),0)&amp;"～"&amp;ROUND(IFERROR(IF(ABS('C-1'!I38)&gt;=10,IF('C-1'!I38&gt;=0,'C-1'!I38*RANDBETWEEN(110,120)*0.01,'C-1'!I38*RANDBETWEEN(80,90)*0.01),'C-1'!I38+RANDBETWEEN(1,3)),0),0)&amp;"】")</f>
        <v>【-2～2】</v>
      </c>
      <c r="J38" s="873" t="str">
        <f ca="1">IF('C-1'!J38="","","【"&amp;ROUND(IFERROR(IF(ABS('C-1'!J38)&gt;=10,IF('C-1'!J38&gt;=0,'C-1'!J38*RANDBETWEEN(80,90)*0.01,'C-1'!J38*RANDBETWEEN(110,120)*0.01),'C-1'!J38-RANDBETWEEN(1,3)),0),0)&amp;"～"&amp;ROUND(IFERROR(IF(ABS('C-1'!J38)&gt;=10,IF('C-1'!J38&gt;=0,'C-1'!J38*RANDBETWEEN(110,120)*0.01,'C-1'!J38*RANDBETWEEN(80,90)*0.01),'C-1'!J38+RANDBETWEEN(1,3)),0),0)&amp;"】")</f>
        <v>【-2～1】</v>
      </c>
      <c r="K38" s="874"/>
      <c r="L38" s="359" t="str">
        <f ca="1">IF('C-1'!L38="","","【"&amp;ROUND(IFERROR(IF(ABS('C-1'!L38)&gt;=10,IF('C-1'!L38&gt;=0,'C-1'!L38*RANDBETWEEN(80,90)*0.01,'C-1'!L38*RANDBETWEEN(110,120)*0.01),'C-1'!L38-RANDBETWEEN(1,3)),0),0)&amp;"～"&amp;ROUND(IFERROR(IF(ABS('C-1'!L38)&gt;=10,IF('C-1'!L38&gt;=0,'C-1'!L38*RANDBETWEEN(110,120)*0.01,'C-1'!L38*RANDBETWEEN(80,90)*0.01),'C-1'!L38+RANDBETWEEN(1,3)),0),0)&amp;"】")</f>
        <v/>
      </c>
      <c r="M38" s="90" t="str">
        <f ca="1">IF('C-1'!M38="","","【"&amp;ROUND(IFERROR(IF(ABS('C-1'!M38)&gt;=10,IF('C-1'!M38&gt;=0,'C-1'!M38*RANDBETWEEN(80,90)*0.01,'C-1'!M38*RANDBETWEEN(110,120)*0.01),'C-1'!M38-RANDBETWEEN(1,3)),0),0)&amp;"～"&amp;ROUND(IFERROR(IF(ABS('C-1'!M38)&gt;=10,IF('C-1'!M38&gt;=0,'C-1'!M38*RANDBETWEEN(110,120)*0.01,'C-1'!M38*RANDBETWEEN(80,90)*0.01),'C-1'!M38+RANDBETWEEN(1,3)),0),0)&amp;"】")</f>
        <v>【-1～2】</v>
      </c>
      <c r="N38" s="90" t="str">
        <f ca="1">IF('C-1'!N38="","","【"&amp;ROUND(IFERROR(IF(ABS('C-1'!N38)&gt;=10,IF('C-1'!N38&gt;=0,'C-1'!N38*RANDBETWEEN(80,90)*0.01,'C-1'!N38*RANDBETWEEN(110,120)*0.01),'C-1'!N38-RANDBETWEEN(1,3)),0),0)&amp;"～"&amp;ROUND(IFERROR(IF(ABS('C-1'!N38)&gt;=10,IF('C-1'!N38&gt;=0,'C-1'!N38*RANDBETWEEN(110,120)*0.01,'C-1'!N38*RANDBETWEEN(80,90)*0.01),'C-1'!N38+RANDBETWEEN(1,3)),0),0)&amp;"】")</f>
        <v>【-2～1】</v>
      </c>
      <c r="O38" s="90" t="str">
        <f ca="1">IF('C-1'!O38="","","【"&amp;ROUND(IFERROR(IF(ABS('C-1'!O38)&gt;=10,IF('C-1'!O38&gt;=0,'C-1'!O38*RANDBETWEEN(80,90)*0.01,'C-1'!O38*RANDBETWEEN(110,120)*0.01),'C-1'!O38-RANDBETWEEN(1,3)),0),0)&amp;"～"&amp;ROUND(IFERROR(IF(ABS('C-1'!O38)&gt;=10,IF('C-1'!O38&gt;=0,'C-1'!O38*RANDBETWEEN(110,120)*0.01,'C-1'!O38*RANDBETWEEN(80,90)*0.01),'C-1'!O38+RANDBETWEEN(1,3)),0),0)&amp;"】")</f>
        <v>【-2～2】</v>
      </c>
      <c r="P38" s="90" t="str">
        <f ca="1">IF('C-1'!P38="","","【"&amp;ROUND(IFERROR(IF(ABS('C-1'!P38)&gt;=10,IF('C-1'!P38&gt;=0,'C-1'!P38*RANDBETWEEN(80,90)*0.01,'C-1'!P38*RANDBETWEEN(110,120)*0.01),'C-1'!P38-RANDBETWEEN(1,3)),0),0)&amp;"～"&amp;ROUND(IFERROR(IF(ABS('C-1'!P38)&gt;=10,IF('C-1'!P38&gt;=0,'C-1'!P38*RANDBETWEEN(110,120)*0.01,'C-1'!P38*RANDBETWEEN(80,90)*0.01),'C-1'!P38+RANDBETWEEN(1,3)),0),0)&amp;"】")</f>
        <v>【-3～1】</v>
      </c>
      <c r="Q38" s="90" t="str">
        <f ca="1">IF('C-1'!Q38="","","【"&amp;ROUND(IFERROR(IF(ABS('C-1'!Q38)&gt;=10,IF('C-1'!Q38&gt;=0,'C-1'!Q38*RANDBETWEEN(80,90)*0.01,'C-1'!Q38*RANDBETWEEN(110,120)*0.01),'C-1'!Q38-RANDBETWEEN(1,3)),0),0)&amp;"～"&amp;ROUND(IFERROR(IF(ABS('C-1'!Q38)&gt;=10,IF('C-1'!Q38&gt;=0,'C-1'!Q38*RANDBETWEEN(110,120)*0.01,'C-1'!Q38*RANDBETWEEN(80,90)*0.01),'C-1'!Q38+RANDBETWEEN(1,3)),0),0)&amp;"】")</f>
        <v/>
      </c>
      <c r="R38" s="90" t="str">
        <f ca="1">IF('C-1'!R38="","","【"&amp;ROUND(IFERROR(IF(ABS('C-1'!R38)&gt;=10,IF('C-1'!R38&gt;=0,'C-1'!R38*RANDBETWEEN(80,90)*0.01,'C-1'!R38*RANDBETWEEN(110,120)*0.01),'C-1'!R38-RANDBETWEEN(1,3)),0),0)&amp;"～"&amp;ROUND(IFERROR(IF(ABS('C-1'!R38)&gt;=10,IF('C-1'!R38&gt;=0,'C-1'!R38*RANDBETWEEN(110,120)*0.01,'C-1'!R38*RANDBETWEEN(80,90)*0.01),'C-1'!R38+RANDBETWEEN(1,3)),0),0)&amp;"】")</f>
        <v/>
      </c>
      <c r="S38" s="90" t="str">
        <f ca="1">IF('C-1'!S38="","","【"&amp;ROUND(IFERROR(IF(ABS('C-1'!S38)&gt;=10,IF('C-1'!S38&gt;=0,'C-1'!S38*RANDBETWEEN(80,90)*0.01,'C-1'!S38*RANDBETWEEN(110,120)*0.01),'C-1'!S38-RANDBETWEEN(1,3)),0),0)&amp;"～"&amp;ROUND(IFERROR(IF(ABS('C-1'!S38)&gt;=10,IF('C-1'!S38&gt;=0,'C-1'!S38*RANDBETWEEN(110,120)*0.01,'C-1'!S38*RANDBETWEEN(80,90)*0.01),'C-1'!S38+RANDBETWEEN(1,3)),0),0)&amp;"】")</f>
        <v/>
      </c>
      <c r="T38" s="90" t="str">
        <f ca="1">IF('C-1'!T38="","","【"&amp;ROUND(IFERROR(IF(ABS('C-1'!T38)&gt;=10,IF('C-1'!T38&gt;=0,'C-1'!T38*RANDBETWEEN(80,90)*0.01,'C-1'!T38*RANDBETWEEN(110,120)*0.01),'C-1'!T38-RANDBETWEEN(1,3)),0),0)&amp;"～"&amp;ROUND(IFERROR(IF(ABS('C-1'!T38)&gt;=10,IF('C-1'!T38&gt;=0,'C-1'!T38*RANDBETWEEN(110,120)*0.01,'C-1'!T38*RANDBETWEEN(80,90)*0.01),'C-1'!T38+RANDBETWEEN(1,3)),0),0)&amp;"】")</f>
        <v/>
      </c>
      <c r="U38" s="90" t="str">
        <f ca="1">IF('C-1'!U38="","","【"&amp;ROUND(IFERROR(IF(ABS('C-1'!U38)&gt;=10,IF('C-1'!U38&gt;=0,'C-1'!U38*RANDBETWEEN(80,90)*0.01,'C-1'!U38*RANDBETWEEN(110,120)*0.01),'C-1'!U38-RANDBETWEEN(1,3)),0),0)&amp;"～"&amp;ROUND(IFERROR(IF(ABS('C-1'!U38)&gt;=10,IF('C-1'!U38&gt;=0,'C-1'!U38*RANDBETWEEN(110,120)*0.01,'C-1'!U38*RANDBETWEEN(80,90)*0.01),'C-1'!U38+RANDBETWEEN(1,3)),0),0)&amp;"】")</f>
        <v/>
      </c>
      <c r="V38" s="360" t="str">
        <f ca="1">IF('C-1'!V38="","","【"&amp;ROUND(IFERROR(IF(ABS('C-1'!V38)&gt;=10,IF('C-1'!V38&gt;=0,'C-1'!V38*RANDBETWEEN(80,90)*0.01,'C-1'!V38*RANDBETWEEN(110,120)*0.01),'C-1'!V38-RANDBETWEEN(1,3)),0),0)&amp;"～"&amp;ROUND(IFERROR(IF(ABS('C-1'!V38)&gt;=10,IF('C-1'!V38&gt;=0,'C-1'!V38*RANDBETWEEN(110,120)*0.01,'C-1'!V38*RANDBETWEEN(80,90)*0.01),'C-1'!V38+RANDBETWEEN(1,3)),0),0)&amp;"】")</f>
        <v/>
      </c>
      <c r="W38" s="418" t="str">
        <f ca="1">IF('C-1'!W38="","","【"&amp;ROUND(IFERROR(IF(ABS('C-1'!W38)&gt;=10,IF('C-1'!W38&gt;=0,'C-1'!W38*RANDBETWEEN(80,90)*0.01,'C-1'!W38*RANDBETWEEN(110,120)*0.01),'C-1'!W38-RANDBETWEEN(1,3)),0),0)&amp;"～"&amp;ROUND(IFERROR(IF(ABS('C-1'!W38)&gt;=10,IF('C-1'!W38&gt;=0,'C-1'!W38*RANDBETWEEN(110,120)*0.01,'C-1'!W38*RANDBETWEEN(80,90)*0.01),'C-1'!W38+RANDBETWEEN(1,3)),0),0)&amp;"】")</f>
        <v>【-3～1】</v>
      </c>
    </row>
    <row r="39" spans="2:23" ht="14.85" customHeight="1" x14ac:dyDescent="0.15">
      <c r="B39" s="653" t="s">
        <v>396</v>
      </c>
      <c r="C39" s="858" t="str">
        <f>IF(様式一覧表!$D$5="","",様式一覧表!$D$5)</f>
        <v/>
      </c>
      <c r="D39" s="858" t="str">
        <f>'コード '!$C$1</f>
        <v>本邦生産者</v>
      </c>
      <c r="E39" s="859" t="s">
        <v>390</v>
      </c>
      <c r="F39" s="875" t="s">
        <v>391</v>
      </c>
      <c r="G39" s="875" t="s">
        <v>392</v>
      </c>
      <c r="H39" s="875" t="s">
        <v>392</v>
      </c>
      <c r="I39" s="876" t="str">
        <f ca="1">IF('C-1'!I39="","","【"&amp;ROUND(IFERROR(IF(ABS('C-1'!I39)&gt;=10,IF('C-1'!I39&gt;=0,'C-1'!I39*RANDBETWEEN(80,90)*0.01,'C-1'!I39*RANDBETWEEN(110,120)*0.01),'C-1'!I39-RANDBETWEEN(1,3)),0),0)&amp;"～"&amp;ROUND(IFERROR(IF(ABS('C-1'!I39)&gt;=10,IF('C-1'!I39&gt;=0,'C-1'!I39*RANDBETWEEN(110,120)*0.01,'C-1'!I39*RANDBETWEEN(80,90)*0.01),'C-1'!I39+RANDBETWEEN(1,3)),0),0)&amp;"】")</f>
        <v/>
      </c>
      <c r="J39" s="876" t="str">
        <f ca="1">IF('C-1'!J39="","","【"&amp;ROUND(IFERROR(IF(ABS('C-1'!J39)&gt;=10,IF('C-1'!J39&gt;=0,'C-1'!J39*RANDBETWEEN(80,90)*0.01,'C-1'!J39*RANDBETWEEN(110,120)*0.01),'C-1'!J39-RANDBETWEEN(1,3)),0),0)&amp;"～"&amp;ROUND(IFERROR(IF(ABS('C-1'!J39)&gt;=10,IF('C-1'!J39&gt;=0,'C-1'!J39*RANDBETWEEN(110,120)*0.01,'C-1'!J39*RANDBETWEEN(80,90)*0.01),'C-1'!J39+RANDBETWEEN(1,3)),0),0)&amp;"】")</f>
        <v/>
      </c>
      <c r="K39" s="861" t="s">
        <v>392</v>
      </c>
      <c r="L39" s="362" t="str">
        <f ca="1">IF('C-1'!L39="","","【"&amp;ROUND(IFERROR(IF(ABS('C-1'!L39)&gt;=10,IF('C-1'!L39&gt;=0,'C-1'!L39*RANDBETWEEN(80,90)*0.01,'C-1'!L39*RANDBETWEEN(110,120)*0.01),'C-1'!L39-RANDBETWEEN(1,3)),0),0)&amp;"～"&amp;ROUND(IFERROR(IF(ABS('C-1'!L39)&gt;=10,IF('C-1'!L39&gt;=0,'C-1'!L39*RANDBETWEEN(110,120)*0.01,'C-1'!L39*RANDBETWEEN(80,90)*0.01),'C-1'!L39+RANDBETWEEN(1,3)),0),0)&amp;"】")</f>
        <v/>
      </c>
      <c r="M39" s="361" t="str">
        <f ca="1">IF('C-1'!M39="","","【"&amp;ROUND(IFERROR(IF(ABS('C-1'!M39)&gt;=10,IF('C-1'!M39&gt;=0,'C-1'!M39*RANDBETWEEN(80,90)*0.01,'C-1'!M39*RANDBETWEEN(110,120)*0.01),'C-1'!M39-RANDBETWEEN(1,3)),0),0)&amp;"～"&amp;ROUND(IFERROR(IF(ABS('C-1'!M39)&gt;=10,IF('C-1'!M39&gt;=0,'C-1'!M39*RANDBETWEEN(110,120)*0.01,'C-1'!M39*RANDBETWEEN(80,90)*0.01),'C-1'!M39+RANDBETWEEN(1,3)),0),0)&amp;"】")</f>
        <v/>
      </c>
      <c r="N39" s="363" t="str">
        <f ca="1">IF('C-1'!N39="","","【"&amp;ROUND(IFERROR(IF(ABS('C-1'!N39)&gt;=10,IF('C-1'!N39&gt;=0,'C-1'!N39*RANDBETWEEN(80,90)*0.01,'C-1'!N39*RANDBETWEEN(110,120)*0.01),'C-1'!N39-RANDBETWEEN(1,3)),0),0)&amp;"～"&amp;ROUND(IFERROR(IF(ABS('C-1'!N39)&gt;=10,IF('C-1'!N39&gt;=0,'C-1'!N39*RANDBETWEEN(110,120)*0.01,'C-1'!N39*RANDBETWEEN(80,90)*0.01),'C-1'!N39+RANDBETWEEN(1,3)),0),0)&amp;"】")</f>
        <v/>
      </c>
      <c r="O39" s="363" t="str">
        <f ca="1">IF('C-1'!O39="","","【"&amp;ROUND(IFERROR(IF(ABS('C-1'!O39)&gt;=10,IF('C-1'!O39&gt;=0,'C-1'!O39*RANDBETWEEN(80,90)*0.01,'C-1'!O39*RANDBETWEEN(110,120)*0.01),'C-1'!O39-RANDBETWEEN(1,3)),0),0)&amp;"～"&amp;ROUND(IFERROR(IF(ABS('C-1'!O39)&gt;=10,IF('C-1'!O39&gt;=0,'C-1'!O39*RANDBETWEEN(110,120)*0.01,'C-1'!O39*RANDBETWEEN(80,90)*0.01),'C-1'!O39+RANDBETWEEN(1,3)),0),0)&amp;"】")</f>
        <v/>
      </c>
      <c r="P39" s="363" t="str">
        <f ca="1">IF('C-1'!P39="","","【"&amp;ROUND(IFERROR(IF(ABS('C-1'!P39)&gt;=10,IF('C-1'!P39&gt;=0,'C-1'!P39*RANDBETWEEN(80,90)*0.01,'C-1'!P39*RANDBETWEEN(110,120)*0.01),'C-1'!P39-RANDBETWEEN(1,3)),0),0)&amp;"～"&amp;ROUND(IFERROR(IF(ABS('C-1'!P39)&gt;=10,IF('C-1'!P39&gt;=0,'C-1'!P39*RANDBETWEEN(110,120)*0.01,'C-1'!P39*RANDBETWEEN(80,90)*0.01),'C-1'!P39+RANDBETWEEN(1,3)),0),0)&amp;"】")</f>
        <v/>
      </c>
      <c r="Q39" s="364" t="str">
        <f ca="1">IF('C-1'!Q39="","","【"&amp;ROUND(IFERROR(IF(ABS('C-1'!Q39)&gt;=10,IF('C-1'!Q39&gt;=0,'C-1'!Q39*RANDBETWEEN(80,90)*0.01,'C-1'!Q39*RANDBETWEEN(110,120)*0.01),'C-1'!Q39-RANDBETWEEN(1,3)),0),0)&amp;"～"&amp;ROUND(IFERROR(IF(ABS('C-1'!Q39)&gt;=10,IF('C-1'!Q39&gt;=0,'C-1'!Q39*RANDBETWEEN(110,120)*0.01,'C-1'!Q39*RANDBETWEEN(80,90)*0.01),'C-1'!Q39+RANDBETWEEN(1,3)),0),0)&amp;"】")</f>
        <v/>
      </c>
      <c r="R39" s="364" t="str">
        <f ca="1">IF('C-1'!R39="","","【"&amp;ROUND(IFERROR(IF(ABS('C-1'!R39)&gt;=10,IF('C-1'!R39&gt;=0,'C-1'!R39*RANDBETWEEN(80,90)*0.01,'C-1'!R39*RANDBETWEEN(110,120)*0.01),'C-1'!R39-RANDBETWEEN(1,3)),0),0)&amp;"～"&amp;ROUND(IFERROR(IF(ABS('C-1'!R39)&gt;=10,IF('C-1'!R39&gt;=0,'C-1'!R39*RANDBETWEEN(110,120)*0.01,'C-1'!R39*RANDBETWEEN(80,90)*0.01),'C-1'!R39+RANDBETWEEN(1,3)),0),0)&amp;"】")</f>
        <v/>
      </c>
      <c r="S39" s="364" t="str">
        <f ca="1">IF('C-1'!S39="","","【"&amp;ROUND(IFERROR(IF(ABS('C-1'!S39)&gt;=10,IF('C-1'!S39&gt;=0,'C-1'!S39*RANDBETWEEN(80,90)*0.01,'C-1'!S39*RANDBETWEEN(110,120)*0.01),'C-1'!S39-RANDBETWEEN(1,3)),0),0)&amp;"～"&amp;ROUND(IFERROR(IF(ABS('C-1'!S39)&gt;=10,IF('C-1'!S39&gt;=0,'C-1'!S39*RANDBETWEEN(110,120)*0.01,'C-1'!S39*RANDBETWEEN(80,90)*0.01),'C-1'!S39+RANDBETWEEN(1,3)),0),0)&amp;"】")</f>
        <v/>
      </c>
      <c r="T39" s="364" t="str">
        <f ca="1">IF('C-1'!T39="","","【"&amp;ROUND(IFERROR(IF(ABS('C-1'!T39)&gt;=10,IF('C-1'!T39&gt;=0,'C-1'!T39*RANDBETWEEN(80,90)*0.01,'C-1'!T39*RANDBETWEEN(110,120)*0.01),'C-1'!T39-RANDBETWEEN(1,3)),0),0)&amp;"～"&amp;ROUND(IFERROR(IF(ABS('C-1'!T39)&gt;=10,IF('C-1'!T39&gt;=0,'C-1'!T39*RANDBETWEEN(110,120)*0.01,'C-1'!T39*RANDBETWEEN(80,90)*0.01),'C-1'!T39+RANDBETWEEN(1,3)),0),0)&amp;"】")</f>
        <v/>
      </c>
      <c r="U39" s="364" t="str">
        <f ca="1">IF('C-1'!U39="","","【"&amp;ROUND(IFERROR(IF(ABS('C-1'!U39)&gt;=10,IF('C-1'!U39&gt;=0,'C-1'!U39*RANDBETWEEN(80,90)*0.01,'C-1'!U39*RANDBETWEEN(110,120)*0.01),'C-1'!U39-RANDBETWEEN(1,3)),0),0)&amp;"～"&amp;ROUND(IFERROR(IF(ABS('C-1'!U39)&gt;=10,IF('C-1'!U39&gt;=0,'C-1'!U39*RANDBETWEEN(110,120)*0.01,'C-1'!U39*RANDBETWEEN(80,90)*0.01),'C-1'!U39+RANDBETWEEN(1,3)),0),0)&amp;"】")</f>
        <v/>
      </c>
      <c r="V39" s="365" t="str">
        <f ca="1">IF('C-1'!V39="","","【"&amp;ROUND(IFERROR(IF(ABS('C-1'!V39)&gt;=10,IF('C-1'!V39&gt;=0,'C-1'!V39*RANDBETWEEN(80,90)*0.01,'C-1'!V39*RANDBETWEEN(110,120)*0.01),'C-1'!V39-RANDBETWEEN(1,3)),0),0)&amp;"～"&amp;ROUND(IFERROR(IF(ABS('C-1'!V39)&gt;=10,IF('C-1'!V39&gt;=0,'C-1'!V39*RANDBETWEEN(110,120)*0.01,'C-1'!V39*RANDBETWEEN(80,90)*0.01),'C-1'!V39+RANDBETWEEN(1,3)),0),0)&amp;"】")</f>
        <v/>
      </c>
      <c r="W39" s="618" t="str">
        <f ca="1">IF('C-1'!W39="","","【"&amp;ROUND(IFERROR(IF(ABS('C-1'!W39)&gt;=10,IF('C-1'!W39&gt;=0,'C-1'!W39*RANDBETWEEN(80,90)*0.01,'C-1'!W39*RANDBETWEEN(110,120)*0.01),'C-1'!W39-RANDBETWEEN(1,3)),0),0)&amp;"～"&amp;ROUND(IFERROR(IF(ABS('C-1'!W39)&gt;=10,IF('C-1'!W39&gt;=0,'C-1'!W39*RANDBETWEEN(110,120)*0.01,'C-1'!W39*RANDBETWEEN(80,90)*0.01),'C-1'!W39+RANDBETWEEN(1,3)),0),0)&amp;"】")</f>
        <v>【-3～2】</v>
      </c>
    </row>
    <row r="40" spans="2:23" ht="14.85" customHeight="1" x14ac:dyDescent="0.15">
      <c r="B40" s="386" t="s">
        <v>396</v>
      </c>
      <c r="C40" s="863" t="str">
        <f>IF(様式一覧表!$D$5="","",様式一覧表!$D$5)</f>
        <v/>
      </c>
      <c r="D40" s="863" t="str">
        <f>'コード '!$C$1</f>
        <v>本邦生産者</v>
      </c>
      <c r="E40" s="864" t="s">
        <v>393</v>
      </c>
      <c r="F40" s="865" t="str">
        <f>IF('C-1'!F40="","",'C-1'!F40)</f>
        <v/>
      </c>
      <c r="G40" s="865" t="str">
        <f>IF('C-1'!G40="","",'C-1'!G40)</f>
        <v/>
      </c>
      <c r="H40" s="865" t="str">
        <f>IF('C-1'!H40="","",'C-1'!H40)</f>
        <v/>
      </c>
      <c r="I40" s="866" t="str">
        <f ca="1">IF('C-1'!I40="","","【"&amp;ROUND(IFERROR(IF(ABS('C-1'!I40)&gt;=10,IF('C-1'!I40&gt;=0,'C-1'!I40*RANDBETWEEN(80,90)*0.01,'C-1'!I40*RANDBETWEEN(110,120)*0.01),'C-1'!I40-RANDBETWEEN(1,3)),0),0)&amp;"～"&amp;ROUND(IFERROR(IF(ABS('C-1'!I40)&gt;=10,IF('C-1'!I40&gt;=0,'C-1'!I40*RANDBETWEEN(110,120)*0.01,'C-1'!I40*RANDBETWEEN(80,90)*0.01),'C-1'!I40+RANDBETWEEN(1,3)),0),0)&amp;"】")</f>
        <v/>
      </c>
      <c r="J40" s="866" t="str">
        <f ca="1">IF('C-1'!J40="","","【"&amp;ROUND(IFERROR(IF(ABS('C-1'!J40)&gt;=10,IF('C-1'!J40&gt;=0,'C-1'!J40*RANDBETWEEN(80,90)*0.01,'C-1'!J40*RANDBETWEEN(110,120)*0.01),'C-1'!J40-RANDBETWEEN(1,3)),0),0)&amp;"～"&amp;ROUND(IFERROR(IF(ABS('C-1'!J40)&gt;=10,IF('C-1'!J40&gt;=0,'C-1'!J40*RANDBETWEEN(110,120)*0.01,'C-1'!J40*RANDBETWEEN(80,90)*0.01),'C-1'!J40+RANDBETWEEN(1,3)),0),0)&amp;"】")</f>
        <v/>
      </c>
      <c r="K40" s="865" t="str">
        <f>IF('C-1'!K40="","",'C-1'!K40)</f>
        <v/>
      </c>
      <c r="L40" s="84" t="str">
        <f ca="1">IF('C-1'!L40="","","【"&amp;ROUND(IFERROR(IF(ABS('C-1'!L40)&gt;=10,IF('C-1'!L40&gt;=0,'C-1'!L40*RANDBETWEEN(80,90)*0.01,'C-1'!L40*RANDBETWEEN(110,120)*0.01),'C-1'!L40-RANDBETWEEN(1,3)),0),0)&amp;"～"&amp;ROUND(IFERROR(IF(ABS('C-1'!L40)&gt;=10,IF('C-1'!L40&gt;=0,'C-1'!L40*RANDBETWEEN(110,120)*0.01,'C-1'!L40*RANDBETWEEN(80,90)*0.01),'C-1'!L40+RANDBETWEEN(1,3)),0),0)&amp;"】")</f>
        <v/>
      </c>
      <c r="M40" s="83" t="str">
        <f ca="1">IF('C-1'!M40="","","【"&amp;ROUND(IFERROR(IF(ABS('C-1'!M40)&gt;=10,IF('C-1'!M40&gt;=0,'C-1'!M40*RANDBETWEEN(80,90)*0.01,'C-1'!M40*RANDBETWEEN(110,120)*0.01),'C-1'!M40-RANDBETWEEN(1,3)),0),0)&amp;"～"&amp;ROUND(IFERROR(IF(ABS('C-1'!M40)&gt;=10,IF('C-1'!M40&gt;=0,'C-1'!M40*RANDBETWEEN(110,120)*0.01,'C-1'!M40*RANDBETWEEN(80,90)*0.01),'C-1'!M40+RANDBETWEEN(1,3)),0),0)&amp;"】")</f>
        <v/>
      </c>
      <c r="N40" s="85" t="str">
        <f ca="1">IF('C-1'!N40="","","【"&amp;ROUND(IFERROR(IF(ABS('C-1'!N40)&gt;=10,IF('C-1'!N40&gt;=0,'C-1'!N40*RANDBETWEEN(80,90)*0.01,'C-1'!N40*RANDBETWEEN(110,120)*0.01),'C-1'!N40-RANDBETWEEN(1,3)),0),0)&amp;"～"&amp;ROUND(IFERROR(IF(ABS('C-1'!N40)&gt;=10,IF('C-1'!N40&gt;=0,'C-1'!N40*RANDBETWEEN(110,120)*0.01,'C-1'!N40*RANDBETWEEN(80,90)*0.01),'C-1'!N40+RANDBETWEEN(1,3)),0),0)&amp;"】")</f>
        <v/>
      </c>
      <c r="O40" s="85" t="str">
        <f ca="1">IF('C-1'!O40="","","【"&amp;ROUND(IFERROR(IF(ABS('C-1'!O40)&gt;=10,IF('C-1'!O40&gt;=0,'C-1'!O40*RANDBETWEEN(80,90)*0.01,'C-1'!O40*RANDBETWEEN(110,120)*0.01),'C-1'!O40-RANDBETWEEN(1,3)),0),0)&amp;"～"&amp;ROUND(IFERROR(IF(ABS('C-1'!O40)&gt;=10,IF('C-1'!O40&gt;=0,'C-1'!O40*RANDBETWEEN(110,120)*0.01,'C-1'!O40*RANDBETWEEN(80,90)*0.01),'C-1'!O40+RANDBETWEEN(1,3)),0),0)&amp;"】")</f>
        <v/>
      </c>
      <c r="P40" s="85" t="str">
        <f ca="1">IF('C-1'!P40="","","【"&amp;ROUND(IFERROR(IF(ABS('C-1'!P40)&gt;=10,IF('C-1'!P40&gt;=0,'C-1'!P40*RANDBETWEEN(80,90)*0.01,'C-1'!P40*RANDBETWEEN(110,120)*0.01),'C-1'!P40-RANDBETWEEN(1,3)),0),0)&amp;"～"&amp;ROUND(IFERROR(IF(ABS('C-1'!P40)&gt;=10,IF('C-1'!P40&gt;=0,'C-1'!P40*RANDBETWEEN(110,120)*0.01,'C-1'!P40*RANDBETWEEN(80,90)*0.01),'C-1'!P40+RANDBETWEEN(1,3)),0),0)&amp;"】")</f>
        <v/>
      </c>
      <c r="Q40" s="86" t="str">
        <f ca="1">IF('C-1'!Q40="","","【"&amp;ROUND(IFERROR(IF(ABS('C-1'!Q40)&gt;=10,IF('C-1'!Q40&gt;=0,'C-1'!Q40*RANDBETWEEN(80,90)*0.01,'C-1'!Q40*RANDBETWEEN(110,120)*0.01),'C-1'!Q40-RANDBETWEEN(1,3)),0),0)&amp;"～"&amp;ROUND(IFERROR(IF(ABS('C-1'!Q40)&gt;=10,IF('C-1'!Q40&gt;=0,'C-1'!Q40*RANDBETWEEN(110,120)*0.01,'C-1'!Q40*RANDBETWEEN(80,90)*0.01),'C-1'!Q40+RANDBETWEEN(1,3)),0),0)&amp;"】")</f>
        <v/>
      </c>
      <c r="R40" s="86" t="str">
        <f ca="1">IF('C-1'!R40="","","【"&amp;ROUND(IFERROR(IF(ABS('C-1'!R40)&gt;=10,IF('C-1'!R40&gt;=0,'C-1'!R40*RANDBETWEEN(80,90)*0.01,'C-1'!R40*RANDBETWEEN(110,120)*0.01),'C-1'!R40-RANDBETWEEN(1,3)),0),0)&amp;"～"&amp;ROUND(IFERROR(IF(ABS('C-1'!R40)&gt;=10,IF('C-1'!R40&gt;=0,'C-1'!R40*RANDBETWEEN(110,120)*0.01,'C-1'!R40*RANDBETWEEN(80,90)*0.01),'C-1'!R40+RANDBETWEEN(1,3)),0),0)&amp;"】")</f>
        <v/>
      </c>
      <c r="S40" s="86" t="str">
        <f ca="1">IF('C-1'!S40="","","【"&amp;ROUND(IFERROR(IF(ABS('C-1'!S40)&gt;=10,IF('C-1'!S40&gt;=0,'C-1'!S40*RANDBETWEEN(80,90)*0.01,'C-1'!S40*RANDBETWEEN(110,120)*0.01),'C-1'!S40-RANDBETWEEN(1,3)),0),0)&amp;"～"&amp;ROUND(IFERROR(IF(ABS('C-1'!S40)&gt;=10,IF('C-1'!S40&gt;=0,'C-1'!S40*RANDBETWEEN(110,120)*0.01,'C-1'!S40*RANDBETWEEN(80,90)*0.01),'C-1'!S40+RANDBETWEEN(1,3)),0),0)&amp;"】")</f>
        <v/>
      </c>
      <c r="T40" s="86" t="str">
        <f ca="1">IF('C-1'!T40="","","【"&amp;ROUND(IFERROR(IF(ABS('C-1'!T40)&gt;=10,IF('C-1'!T40&gt;=0,'C-1'!T40*RANDBETWEEN(80,90)*0.01,'C-1'!T40*RANDBETWEEN(110,120)*0.01),'C-1'!T40-RANDBETWEEN(1,3)),0),0)&amp;"～"&amp;ROUND(IFERROR(IF(ABS('C-1'!T40)&gt;=10,IF('C-1'!T40&gt;=0,'C-1'!T40*RANDBETWEEN(110,120)*0.01,'C-1'!T40*RANDBETWEEN(80,90)*0.01),'C-1'!T40+RANDBETWEEN(1,3)),0),0)&amp;"】")</f>
        <v/>
      </c>
      <c r="U40" s="86" t="str">
        <f ca="1">IF('C-1'!U40="","","【"&amp;ROUND(IFERROR(IF(ABS('C-1'!U40)&gt;=10,IF('C-1'!U40&gt;=0,'C-1'!U40*RANDBETWEEN(80,90)*0.01,'C-1'!U40*RANDBETWEEN(110,120)*0.01),'C-1'!U40-RANDBETWEEN(1,3)),0),0)&amp;"～"&amp;ROUND(IFERROR(IF(ABS('C-1'!U40)&gt;=10,IF('C-1'!U40&gt;=0,'C-1'!U40*RANDBETWEEN(110,120)*0.01,'C-1'!U40*RANDBETWEEN(80,90)*0.01),'C-1'!U40+RANDBETWEEN(1,3)),0),0)&amp;"】")</f>
        <v/>
      </c>
      <c r="V40" s="355" t="str">
        <f ca="1">IF('C-1'!V40="","","【"&amp;ROUND(IFERROR(IF(ABS('C-1'!V40)&gt;=10,IF('C-1'!V40&gt;=0,'C-1'!V40*RANDBETWEEN(80,90)*0.01,'C-1'!V40*RANDBETWEEN(110,120)*0.01),'C-1'!V40-RANDBETWEEN(1,3)),0),0)&amp;"～"&amp;ROUND(IFERROR(IF(ABS('C-1'!V40)&gt;=10,IF('C-1'!V40&gt;=0,'C-1'!V40*RANDBETWEEN(110,120)*0.01,'C-1'!V40*RANDBETWEEN(80,90)*0.01),'C-1'!V40+RANDBETWEEN(1,3)),0),0)&amp;"】")</f>
        <v/>
      </c>
      <c r="W40" s="615" t="str">
        <f ca="1">IF('C-1'!W40="","","【"&amp;ROUND(IFERROR(IF(ABS('C-1'!W40)&gt;=10,IF('C-1'!W40&gt;=0,'C-1'!W40*RANDBETWEEN(80,90)*0.01,'C-1'!W40*RANDBETWEEN(110,120)*0.01),'C-1'!W40-RANDBETWEEN(1,3)),0),0)&amp;"～"&amp;ROUND(IFERROR(IF(ABS('C-1'!W40)&gt;=10,IF('C-1'!W40&gt;=0,'C-1'!W40*RANDBETWEEN(110,120)*0.01,'C-1'!W40*RANDBETWEEN(80,90)*0.01),'C-1'!W40+RANDBETWEEN(1,3)),0),0)&amp;"】")</f>
        <v>【-2～2】</v>
      </c>
    </row>
    <row r="41" spans="2:23" ht="14.85" customHeight="1" x14ac:dyDescent="0.15">
      <c r="B41" s="386" t="s">
        <v>396</v>
      </c>
      <c r="C41" s="863" t="str">
        <f>IF(様式一覧表!$D$5="","",様式一覧表!$D$5)</f>
        <v/>
      </c>
      <c r="D41" s="863" t="str">
        <f>'コード '!$C$1</f>
        <v>本邦生産者</v>
      </c>
      <c r="E41" s="864" t="s">
        <v>393</v>
      </c>
      <c r="F41" s="865" t="str">
        <f>IF('C-1'!F41="","",'C-1'!F41)</f>
        <v/>
      </c>
      <c r="G41" s="865" t="str">
        <f>IF('C-1'!G41="","",'C-1'!G41)</f>
        <v/>
      </c>
      <c r="H41" s="865" t="str">
        <f>IF('C-1'!H41="","",'C-1'!H41)</f>
        <v/>
      </c>
      <c r="I41" s="866" t="str">
        <f ca="1">IF('C-1'!I41="","","【"&amp;ROUND(IFERROR(IF(ABS('C-1'!I41)&gt;=10,IF('C-1'!I41&gt;=0,'C-1'!I41*RANDBETWEEN(80,90)*0.01,'C-1'!I41*RANDBETWEEN(110,120)*0.01),'C-1'!I41-RANDBETWEEN(1,3)),0),0)&amp;"～"&amp;ROUND(IFERROR(IF(ABS('C-1'!I41)&gt;=10,IF('C-1'!I41&gt;=0,'C-1'!I41*RANDBETWEEN(110,120)*0.01,'C-1'!I41*RANDBETWEEN(80,90)*0.01),'C-1'!I41+RANDBETWEEN(1,3)),0),0)&amp;"】")</f>
        <v/>
      </c>
      <c r="J41" s="866" t="str">
        <f ca="1">IF('C-1'!J41="","","【"&amp;ROUND(IFERROR(IF(ABS('C-1'!J41)&gt;=10,IF('C-1'!J41&gt;=0,'C-1'!J41*RANDBETWEEN(80,90)*0.01,'C-1'!J41*RANDBETWEEN(110,120)*0.01),'C-1'!J41-RANDBETWEEN(1,3)),0),0)&amp;"～"&amp;ROUND(IFERROR(IF(ABS('C-1'!J41)&gt;=10,IF('C-1'!J41&gt;=0,'C-1'!J41*RANDBETWEEN(110,120)*0.01,'C-1'!J41*RANDBETWEEN(80,90)*0.01),'C-1'!J41+RANDBETWEEN(1,3)),0),0)&amp;"】")</f>
        <v/>
      </c>
      <c r="K41" s="865" t="str">
        <f>IF('C-1'!K41="","",'C-1'!K41)</f>
        <v/>
      </c>
      <c r="L41" s="84" t="str">
        <f ca="1">IF('C-1'!L41="","","【"&amp;ROUND(IFERROR(IF(ABS('C-1'!L41)&gt;=10,IF('C-1'!L41&gt;=0,'C-1'!L41*RANDBETWEEN(80,90)*0.01,'C-1'!L41*RANDBETWEEN(110,120)*0.01),'C-1'!L41-RANDBETWEEN(1,3)),0),0)&amp;"～"&amp;ROUND(IFERROR(IF(ABS('C-1'!L41)&gt;=10,IF('C-1'!L41&gt;=0,'C-1'!L41*RANDBETWEEN(110,120)*0.01,'C-1'!L41*RANDBETWEEN(80,90)*0.01),'C-1'!L41+RANDBETWEEN(1,3)),0),0)&amp;"】")</f>
        <v/>
      </c>
      <c r="M41" s="83" t="str">
        <f ca="1">IF('C-1'!M41="","","【"&amp;ROUND(IFERROR(IF(ABS('C-1'!M41)&gt;=10,IF('C-1'!M41&gt;=0,'C-1'!M41*RANDBETWEEN(80,90)*0.01,'C-1'!M41*RANDBETWEEN(110,120)*0.01),'C-1'!M41-RANDBETWEEN(1,3)),0),0)&amp;"～"&amp;ROUND(IFERROR(IF(ABS('C-1'!M41)&gt;=10,IF('C-1'!M41&gt;=0,'C-1'!M41*RANDBETWEEN(110,120)*0.01,'C-1'!M41*RANDBETWEEN(80,90)*0.01),'C-1'!M41+RANDBETWEEN(1,3)),0),0)&amp;"】")</f>
        <v/>
      </c>
      <c r="N41" s="85" t="str">
        <f ca="1">IF('C-1'!N41="","","【"&amp;ROUND(IFERROR(IF(ABS('C-1'!N41)&gt;=10,IF('C-1'!N41&gt;=0,'C-1'!N41*RANDBETWEEN(80,90)*0.01,'C-1'!N41*RANDBETWEEN(110,120)*0.01),'C-1'!N41-RANDBETWEEN(1,3)),0),0)&amp;"～"&amp;ROUND(IFERROR(IF(ABS('C-1'!N41)&gt;=10,IF('C-1'!N41&gt;=0,'C-1'!N41*RANDBETWEEN(110,120)*0.01,'C-1'!N41*RANDBETWEEN(80,90)*0.01),'C-1'!N41+RANDBETWEEN(1,3)),0),0)&amp;"】")</f>
        <v/>
      </c>
      <c r="O41" s="85" t="str">
        <f ca="1">IF('C-1'!O41="","","【"&amp;ROUND(IFERROR(IF(ABS('C-1'!O41)&gt;=10,IF('C-1'!O41&gt;=0,'C-1'!O41*RANDBETWEEN(80,90)*0.01,'C-1'!O41*RANDBETWEEN(110,120)*0.01),'C-1'!O41-RANDBETWEEN(1,3)),0),0)&amp;"～"&amp;ROUND(IFERROR(IF(ABS('C-1'!O41)&gt;=10,IF('C-1'!O41&gt;=0,'C-1'!O41*RANDBETWEEN(110,120)*0.01,'C-1'!O41*RANDBETWEEN(80,90)*0.01),'C-1'!O41+RANDBETWEEN(1,3)),0),0)&amp;"】")</f>
        <v/>
      </c>
      <c r="P41" s="85" t="str">
        <f ca="1">IF('C-1'!P41="","","【"&amp;ROUND(IFERROR(IF(ABS('C-1'!P41)&gt;=10,IF('C-1'!P41&gt;=0,'C-1'!P41*RANDBETWEEN(80,90)*0.01,'C-1'!P41*RANDBETWEEN(110,120)*0.01),'C-1'!P41-RANDBETWEEN(1,3)),0),0)&amp;"～"&amp;ROUND(IFERROR(IF(ABS('C-1'!P41)&gt;=10,IF('C-1'!P41&gt;=0,'C-1'!P41*RANDBETWEEN(110,120)*0.01,'C-1'!P41*RANDBETWEEN(80,90)*0.01),'C-1'!P41+RANDBETWEEN(1,3)),0),0)&amp;"】")</f>
        <v/>
      </c>
      <c r="Q41" s="86" t="str">
        <f ca="1">IF('C-1'!Q41="","","【"&amp;ROUND(IFERROR(IF(ABS('C-1'!Q41)&gt;=10,IF('C-1'!Q41&gt;=0,'C-1'!Q41*RANDBETWEEN(80,90)*0.01,'C-1'!Q41*RANDBETWEEN(110,120)*0.01),'C-1'!Q41-RANDBETWEEN(1,3)),0),0)&amp;"～"&amp;ROUND(IFERROR(IF(ABS('C-1'!Q41)&gt;=10,IF('C-1'!Q41&gt;=0,'C-1'!Q41*RANDBETWEEN(110,120)*0.01,'C-1'!Q41*RANDBETWEEN(80,90)*0.01),'C-1'!Q41+RANDBETWEEN(1,3)),0),0)&amp;"】")</f>
        <v/>
      </c>
      <c r="R41" s="86" t="str">
        <f ca="1">IF('C-1'!R41="","","【"&amp;ROUND(IFERROR(IF(ABS('C-1'!R41)&gt;=10,IF('C-1'!R41&gt;=0,'C-1'!R41*RANDBETWEEN(80,90)*0.01,'C-1'!R41*RANDBETWEEN(110,120)*0.01),'C-1'!R41-RANDBETWEEN(1,3)),0),0)&amp;"～"&amp;ROUND(IFERROR(IF(ABS('C-1'!R41)&gt;=10,IF('C-1'!R41&gt;=0,'C-1'!R41*RANDBETWEEN(110,120)*0.01,'C-1'!R41*RANDBETWEEN(80,90)*0.01),'C-1'!R41+RANDBETWEEN(1,3)),0),0)&amp;"】")</f>
        <v/>
      </c>
      <c r="S41" s="86" t="str">
        <f ca="1">IF('C-1'!S41="","","【"&amp;ROUND(IFERROR(IF(ABS('C-1'!S41)&gt;=10,IF('C-1'!S41&gt;=0,'C-1'!S41*RANDBETWEEN(80,90)*0.01,'C-1'!S41*RANDBETWEEN(110,120)*0.01),'C-1'!S41-RANDBETWEEN(1,3)),0),0)&amp;"～"&amp;ROUND(IFERROR(IF(ABS('C-1'!S41)&gt;=10,IF('C-1'!S41&gt;=0,'C-1'!S41*RANDBETWEEN(110,120)*0.01,'C-1'!S41*RANDBETWEEN(80,90)*0.01),'C-1'!S41+RANDBETWEEN(1,3)),0),0)&amp;"】")</f>
        <v/>
      </c>
      <c r="T41" s="86" t="str">
        <f ca="1">IF('C-1'!T41="","","【"&amp;ROUND(IFERROR(IF(ABS('C-1'!T41)&gt;=10,IF('C-1'!T41&gt;=0,'C-1'!T41*RANDBETWEEN(80,90)*0.01,'C-1'!T41*RANDBETWEEN(110,120)*0.01),'C-1'!T41-RANDBETWEEN(1,3)),0),0)&amp;"～"&amp;ROUND(IFERROR(IF(ABS('C-1'!T41)&gt;=10,IF('C-1'!T41&gt;=0,'C-1'!T41*RANDBETWEEN(110,120)*0.01,'C-1'!T41*RANDBETWEEN(80,90)*0.01),'C-1'!T41+RANDBETWEEN(1,3)),0),0)&amp;"】")</f>
        <v/>
      </c>
      <c r="U41" s="86" t="str">
        <f ca="1">IF('C-1'!U41="","","【"&amp;ROUND(IFERROR(IF(ABS('C-1'!U41)&gt;=10,IF('C-1'!U41&gt;=0,'C-1'!U41*RANDBETWEEN(80,90)*0.01,'C-1'!U41*RANDBETWEEN(110,120)*0.01),'C-1'!U41-RANDBETWEEN(1,3)),0),0)&amp;"～"&amp;ROUND(IFERROR(IF(ABS('C-1'!U41)&gt;=10,IF('C-1'!U41&gt;=0,'C-1'!U41*RANDBETWEEN(110,120)*0.01,'C-1'!U41*RANDBETWEEN(80,90)*0.01),'C-1'!U41+RANDBETWEEN(1,3)),0),0)&amp;"】")</f>
        <v/>
      </c>
      <c r="V41" s="356" t="str">
        <f ca="1">IF('C-1'!V41="","","【"&amp;ROUND(IFERROR(IF(ABS('C-1'!V41)&gt;=10,IF('C-1'!V41&gt;=0,'C-1'!V41*RANDBETWEEN(80,90)*0.01,'C-1'!V41*RANDBETWEEN(110,120)*0.01),'C-1'!V41-RANDBETWEEN(1,3)),0),0)&amp;"～"&amp;ROUND(IFERROR(IF(ABS('C-1'!V41)&gt;=10,IF('C-1'!V41&gt;=0,'C-1'!V41*RANDBETWEEN(110,120)*0.01,'C-1'!V41*RANDBETWEEN(80,90)*0.01),'C-1'!V41+RANDBETWEEN(1,3)),0),0)&amp;"】")</f>
        <v/>
      </c>
      <c r="W41" s="615" t="str">
        <f ca="1">IF('C-1'!W41="","","【"&amp;ROUND(IFERROR(IF(ABS('C-1'!W41)&gt;=10,IF('C-1'!W41&gt;=0,'C-1'!W41*RANDBETWEEN(80,90)*0.01,'C-1'!W41*RANDBETWEEN(110,120)*0.01),'C-1'!W41-RANDBETWEEN(1,3)),0),0)&amp;"～"&amp;ROUND(IFERROR(IF(ABS('C-1'!W41)&gt;=10,IF('C-1'!W41&gt;=0,'C-1'!W41*RANDBETWEEN(110,120)*0.01,'C-1'!W41*RANDBETWEEN(80,90)*0.01),'C-1'!W41+RANDBETWEEN(1,3)),0),0)&amp;"】")</f>
        <v>【-1～2】</v>
      </c>
    </row>
    <row r="42" spans="2:23" ht="14.85" customHeight="1" x14ac:dyDescent="0.15">
      <c r="B42" s="386" t="s">
        <v>396</v>
      </c>
      <c r="C42" s="863" t="str">
        <f>IF(様式一覧表!$D$5="","",様式一覧表!$D$5)</f>
        <v/>
      </c>
      <c r="D42" s="863" t="str">
        <f>'コード '!$C$1</f>
        <v>本邦生産者</v>
      </c>
      <c r="E42" s="864" t="s">
        <v>393</v>
      </c>
      <c r="F42" s="865" t="str">
        <f>IF('C-1'!F42="","",'C-1'!F42)</f>
        <v/>
      </c>
      <c r="G42" s="865" t="str">
        <f>IF('C-1'!G42="","",'C-1'!G42)</f>
        <v/>
      </c>
      <c r="H42" s="865" t="str">
        <f>IF('C-1'!H42="","",'C-1'!H42)</f>
        <v/>
      </c>
      <c r="I42" s="866" t="str">
        <f ca="1">IF('C-1'!I42="","","【"&amp;ROUND(IFERROR(IF(ABS('C-1'!I42)&gt;=10,IF('C-1'!I42&gt;=0,'C-1'!I42*RANDBETWEEN(80,90)*0.01,'C-1'!I42*RANDBETWEEN(110,120)*0.01),'C-1'!I42-RANDBETWEEN(1,3)),0),0)&amp;"～"&amp;ROUND(IFERROR(IF(ABS('C-1'!I42)&gt;=10,IF('C-1'!I42&gt;=0,'C-1'!I42*RANDBETWEEN(110,120)*0.01,'C-1'!I42*RANDBETWEEN(80,90)*0.01),'C-1'!I42+RANDBETWEEN(1,3)),0),0)&amp;"】")</f>
        <v/>
      </c>
      <c r="J42" s="866" t="str">
        <f ca="1">IF('C-1'!J42="","","【"&amp;ROUND(IFERROR(IF(ABS('C-1'!J42)&gt;=10,IF('C-1'!J42&gt;=0,'C-1'!J42*RANDBETWEEN(80,90)*0.01,'C-1'!J42*RANDBETWEEN(110,120)*0.01),'C-1'!J42-RANDBETWEEN(1,3)),0),0)&amp;"～"&amp;ROUND(IFERROR(IF(ABS('C-1'!J42)&gt;=10,IF('C-1'!J42&gt;=0,'C-1'!J42*RANDBETWEEN(110,120)*0.01,'C-1'!J42*RANDBETWEEN(80,90)*0.01),'C-1'!J42+RANDBETWEEN(1,3)),0),0)&amp;"】")</f>
        <v/>
      </c>
      <c r="K42" s="865" t="str">
        <f>IF('C-1'!K42="","",'C-1'!K42)</f>
        <v/>
      </c>
      <c r="L42" s="84" t="str">
        <f ca="1">IF('C-1'!L42="","","【"&amp;ROUND(IFERROR(IF(ABS('C-1'!L42)&gt;=10,IF('C-1'!L42&gt;=0,'C-1'!L42*RANDBETWEEN(80,90)*0.01,'C-1'!L42*RANDBETWEEN(110,120)*0.01),'C-1'!L42-RANDBETWEEN(1,3)),0),0)&amp;"～"&amp;ROUND(IFERROR(IF(ABS('C-1'!L42)&gt;=10,IF('C-1'!L42&gt;=0,'C-1'!L42*RANDBETWEEN(110,120)*0.01,'C-1'!L42*RANDBETWEEN(80,90)*0.01),'C-1'!L42+RANDBETWEEN(1,3)),0),0)&amp;"】")</f>
        <v/>
      </c>
      <c r="M42" s="83" t="str">
        <f ca="1">IF('C-1'!M42="","","【"&amp;ROUND(IFERROR(IF(ABS('C-1'!M42)&gt;=10,IF('C-1'!M42&gt;=0,'C-1'!M42*RANDBETWEEN(80,90)*0.01,'C-1'!M42*RANDBETWEEN(110,120)*0.01),'C-1'!M42-RANDBETWEEN(1,3)),0),0)&amp;"～"&amp;ROUND(IFERROR(IF(ABS('C-1'!M42)&gt;=10,IF('C-1'!M42&gt;=0,'C-1'!M42*RANDBETWEEN(110,120)*0.01,'C-1'!M42*RANDBETWEEN(80,90)*0.01),'C-1'!M42+RANDBETWEEN(1,3)),0),0)&amp;"】")</f>
        <v/>
      </c>
      <c r="N42" s="85" t="str">
        <f ca="1">IF('C-1'!N42="","","【"&amp;ROUND(IFERROR(IF(ABS('C-1'!N42)&gt;=10,IF('C-1'!N42&gt;=0,'C-1'!N42*RANDBETWEEN(80,90)*0.01,'C-1'!N42*RANDBETWEEN(110,120)*0.01),'C-1'!N42-RANDBETWEEN(1,3)),0),0)&amp;"～"&amp;ROUND(IFERROR(IF(ABS('C-1'!N42)&gt;=10,IF('C-1'!N42&gt;=0,'C-1'!N42*RANDBETWEEN(110,120)*0.01,'C-1'!N42*RANDBETWEEN(80,90)*0.01),'C-1'!N42+RANDBETWEEN(1,3)),0),0)&amp;"】")</f>
        <v/>
      </c>
      <c r="O42" s="85" t="str">
        <f ca="1">IF('C-1'!O42="","","【"&amp;ROUND(IFERROR(IF(ABS('C-1'!O42)&gt;=10,IF('C-1'!O42&gt;=0,'C-1'!O42*RANDBETWEEN(80,90)*0.01,'C-1'!O42*RANDBETWEEN(110,120)*0.01),'C-1'!O42-RANDBETWEEN(1,3)),0),0)&amp;"～"&amp;ROUND(IFERROR(IF(ABS('C-1'!O42)&gt;=10,IF('C-1'!O42&gt;=0,'C-1'!O42*RANDBETWEEN(110,120)*0.01,'C-1'!O42*RANDBETWEEN(80,90)*0.01),'C-1'!O42+RANDBETWEEN(1,3)),0),0)&amp;"】")</f>
        <v/>
      </c>
      <c r="P42" s="85" t="str">
        <f ca="1">IF('C-1'!P42="","","【"&amp;ROUND(IFERROR(IF(ABS('C-1'!P42)&gt;=10,IF('C-1'!P42&gt;=0,'C-1'!P42*RANDBETWEEN(80,90)*0.01,'C-1'!P42*RANDBETWEEN(110,120)*0.01),'C-1'!P42-RANDBETWEEN(1,3)),0),0)&amp;"～"&amp;ROUND(IFERROR(IF(ABS('C-1'!P42)&gt;=10,IF('C-1'!P42&gt;=0,'C-1'!P42*RANDBETWEEN(110,120)*0.01,'C-1'!P42*RANDBETWEEN(80,90)*0.01),'C-1'!P42+RANDBETWEEN(1,3)),0),0)&amp;"】")</f>
        <v/>
      </c>
      <c r="Q42" s="86" t="str">
        <f ca="1">IF('C-1'!Q42="","","【"&amp;ROUND(IFERROR(IF(ABS('C-1'!Q42)&gt;=10,IF('C-1'!Q42&gt;=0,'C-1'!Q42*RANDBETWEEN(80,90)*0.01,'C-1'!Q42*RANDBETWEEN(110,120)*0.01),'C-1'!Q42-RANDBETWEEN(1,3)),0),0)&amp;"～"&amp;ROUND(IFERROR(IF(ABS('C-1'!Q42)&gt;=10,IF('C-1'!Q42&gt;=0,'C-1'!Q42*RANDBETWEEN(110,120)*0.01,'C-1'!Q42*RANDBETWEEN(80,90)*0.01),'C-1'!Q42+RANDBETWEEN(1,3)),0),0)&amp;"】")</f>
        <v/>
      </c>
      <c r="R42" s="86" t="str">
        <f ca="1">IF('C-1'!R42="","","【"&amp;ROUND(IFERROR(IF(ABS('C-1'!R42)&gt;=10,IF('C-1'!R42&gt;=0,'C-1'!R42*RANDBETWEEN(80,90)*0.01,'C-1'!R42*RANDBETWEEN(110,120)*0.01),'C-1'!R42-RANDBETWEEN(1,3)),0),0)&amp;"～"&amp;ROUND(IFERROR(IF(ABS('C-1'!R42)&gt;=10,IF('C-1'!R42&gt;=0,'C-1'!R42*RANDBETWEEN(110,120)*0.01,'C-1'!R42*RANDBETWEEN(80,90)*0.01),'C-1'!R42+RANDBETWEEN(1,3)),0),0)&amp;"】")</f>
        <v/>
      </c>
      <c r="S42" s="86" t="str">
        <f ca="1">IF('C-1'!S42="","","【"&amp;ROUND(IFERROR(IF(ABS('C-1'!S42)&gt;=10,IF('C-1'!S42&gt;=0,'C-1'!S42*RANDBETWEEN(80,90)*0.01,'C-1'!S42*RANDBETWEEN(110,120)*0.01),'C-1'!S42-RANDBETWEEN(1,3)),0),0)&amp;"～"&amp;ROUND(IFERROR(IF(ABS('C-1'!S42)&gt;=10,IF('C-1'!S42&gt;=0,'C-1'!S42*RANDBETWEEN(110,120)*0.01,'C-1'!S42*RANDBETWEEN(80,90)*0.01),'C-1'!S42+RANDBETWEEN(1,3)),0),0)&amp;"】")</f>
        <v/>
      </c>
      <c r="T42" s="86" t="str">
        <f ca="1">IF('C-1'!T42="","","【"&amp;ROUND(IFERROR(IF(ABS('C-1'!T42)&gt;=10,IF('C-1'!T42&gt;=0,'C-1'!T42*RANDBETWEEN(80,90)*0.01,'C-1'!T42*RANDBETWEEN(110,120)*0.01),'C-1'!T42-RANDBETWEEN(1,3)),0),0)&amp;"～"&amp;ROUND(IFERROR(IF(ABS('C-1'!T42)&gt;=10,IF('C-1'!T42&gt;=0,'C-1'!T42*RANDBETWEEN(110,120)*0.01,'C-1'!T42*RANDBETWEEN(80,90)*0.01),'C-1'!T42+RANDBETWEEN(1,3)),0),0)&amp;"】")</f>
        <v/>
      </c>
      <c r="U42" s="86" t="str">
        <f ca="1">IF('C-1'!U42="","","【"&amp;ROUND(IFERROR(IF(ABS('C-1'!U42)&gt;=10,IF('C-1'!U42&gt;=0,'C-1'!U42*RANDBETWEEN(80,90)*0.01,'C-1'!U42*RANDBETWEEN(110,120)*0.01),'C-1'!U42-RANDBETWEEN(1,3)),0),0)&amp;"～"&amp;ROUND(IFERROR(IF(ABS('C-1'!U42)&gt;=10,IF('C-1'!U42&gt;=0,'C-1'!U42*RANDBETWEEN(110,120)*0.01,'C-1'!U42*RANDBETWEEN(80,90)*0.01),'C-1'!U42+RANDBETWEEN(1,3)),0),0)&amp;"】")</f>
        <v/>
      </c>
      <c r="V42" s="356" t="str">
        <f ca="1">IF('C-1'!V42="","","【"&amp;ROUND(IFERROR(IF(ABS('C-1'!V42)&gt;=10,IF('C-1'!V42&gt;=0,'C-1'!V42*RANDBETWEEN(80,90)*0.01,'C-1'!V42*RANDBETWEEN(110,120)*0.01),'C-1'!V42-RANDBETWEEN(1,3)),0),0)&amp;"～"&amp;ROUND(IFERROR(IF(ABS('C-1'!V42)&gt;=10,IF('C-1'!V42&gt;=0,'C-1'!V42*RANDBETWEEN(110,120)*0.01,'C-1'!V42*RANDBETWEEN(80,90)*0.01),'C-1'!V42+RANDBETWEEN(1,3)),0),0)&amp;"】")</f>
        <v/>
      </c>
      <c r="W42" s="615" t="str">
        <f ca="1">IF('C-1'!W42="","","【"&amp;ROUND(IFERROR(IF(ABS('C-1'!W42)&gt;=10,IF('C-1'!W42&gt;=0,'C-1'!W42*RANDBETWEEN(80,90)*0.01,'C-1'!W42*RANDBETWEEN(110,120)*0.01),'C-1'!W42-RANDBETWEEN(1,3)),0),0)&amp;"～"&amp;ROUND(IFERROR(IF(ABS('C-1'!W42)&gt;=10,IF('C-1'!W42&gt;=0,'C-1'!W42*RANDBETWEEN(110,120)*0.01,'C-1'!W42*RANDBETWEEN(80,90)*0.01),'C-1'!W42+RANDBETWEEN(1,3)),0),0)&amp;"】")</f>
        <v>【-2～1】</v>
      </c>
    </row>
    <row r="43" spans="2:23" ht="14.85" customHeight="1" x14ac:dyDescent="0.15">
      <c r="B43" s="386" t="s">
        <v>396</v>
      </c>
      <c r="C43" s="863" t="str">
        <f>IF(様式一覧表!$D$5="","",様式一覧表!$D$5)</f>
        <v/>
      </c>
      <c r="D43" s="863" t="str">
        <f>'コード '!$C$1</f>
        <v>本邦生産者</v>
      </c>
      <c r="E43" s="864" t="s">
        <v>393</v>
      </c>
      <c r="F43" s="865" t="str">
        <f>IF('C-1'!F43="","",'C-1'!F43)</f>
        <v/>
      </c>
      <c r="G43" s="865" t="str">
        <f>IF('C-1'!G43="","",'C-1'!G43)</f>
        <v/>
      </c>
      <c r="H43" s="865" t="str">
        <f>IF('C-1'!H43="","",'C-1'!H43)</f>
        <v/>
      </c>
      <c r="I43" s="866" t="str">
        <f ca="1">IF('C-1'!I43="","","【"&amp;ROUND(IFERROR(IF(ABS('C-1'!I43)&gt;=10,IF('C-1'!I43&gt;=0,'C-1'!I43*RANDBETWEEN(80,90)*0.01,'C-1'!I43*RANDBETWEEN(110,120)*0.01),'C-1'!I43-RANDBETWEEN(1,3)),0),0)&amp;"～"&amp;ROUND(IFERROR(IF(ABS('C-1'!I43)&gt;=10,IF('C-1'!I43&gt;=0,'C-1'!I43*RANDBETWEEN(110,120)*0.01,'C-1'!I43*RANDBETWEEN(80,90)*0.01),'C-1'!I43+RANDBETWEEN(1,3)),0),0)&amp;"】")</f>
        <v/>
      </c>
      <c r="J43" s="866" t="str">
        <f ca="1">IF('C-1'!J43="","","【"&amp;ROUND(IFERROR(IF(ABS('C-1'!J43)&gt;=10,IF('C-1'!J43&gt;=0,'C-1'!J43*RANDBETWEEN(80,90)*0.01,'C-1'!J43*RANDBETWEEN(110,120)*0.01),'C-1'!J43-RANDBETWEEN(1,3)),0),0)&amp;"～"&amp;ROUND(IFERROR(IF(ABS('C-1'!J43)&gt;=10,IF('C-1'!J43&gt;=0,'C-1'!J43*RANDBETWEEN(110,120)*0.01,'C-1'!J43*RANDBETWEEN(80,90)*0.01),'C-1'!J43+RANDBETWEEN(1,3)),0),0)&amp;"】")</f>
        <v/>
      </c>
      <c r="K43" s="865" t="str">
        <f>IF('C-1'!K43="","",'C-1'!K43)</f>
        <v/>
      </c>
      <c r="L43" s="84" t="str">
        <f ca="1">IF('C-1'!L43="","","【"&amp;ROUND(IFERROR(IF(ABS('C-1'!L43)&gt;=10,IF('C-1'!L43&gt;=0,'C-1'!L43*RANDBETWEEN(80,90)*0.01,'C-1'!L43*RANDBETWEEN(110,120)*0.01),'C-1'!L43-RANDBETWEEN(1,3)),0),0)&amp;"～"&amp;ROUND(IFERROR(IF(ABS('C-1'!L43)&gt;=10,IF('C-1'!L43&gt;=0,'C-1'!L43*RANDBETWEEN(110,120)*0.01,'C-1'!L43*RANDBETWEEN(80,90)*0.01),'C-1'!L43+RANDBETWEEN(1,3)),0),0)&amp;"】")</f>
        <v/>
      </c>
      <c r="M43" s="83" t="str">
        <f ca="1">IF('C-1'!M43="","","【"&amp;ROUND(IFERROR(IF(ABS('C-1'!M43)&gt;=10,IF('C-1'!M43&gt;=0,'C-1'!M43*RANDBETWEEN(80,90)*0.01,'C-1'!M43*RANDBETWEEN(110,120)*0.01),'C-1'!M43-RANDBETWEEN(1,3)),0),0)&amp;"～"&amp;ROUND(IFERROR(IF(ABS('C-1'!M43)&gt;=10,IF('C-1'!M43&gt;=0,'C-1'!M43*RANDBETWEEN(110,120)*0.01,'C-1'!M43*RANDBETWEEN(80,90)*0.01),'C-1'!M43+RANDBETWEEN(1,3)),0),0)&amp;"】")</f>
        <v/>
      </c>
      <c r="N43" s="85" t="str">
        <f ca="1">IF('C-1'!N43="","","【"&amp;ROUND(IFERROR(IF(ABS('C-1'!N43)&gt;=10,IF('C-1'!N43&gt;=0,'C-1'!N43*RANDBETWEEN(80,90)*0.01,'C-1'!N43*RANDBETWEEN(110,120)*0.01),'C-1'!N43-RANDBETWEEN(1,3)),0),0)&amp;"～"&amp;ROUND(IFERROR(IF(ABS('C-1'!N43)&gt;=10,IF('C-1'!N43&gt;=0,'C-1'!N43*RANDBETWEEN(110,120)*0.01,'C-1'!N43*RANDBETWEEN(80,90)*0.01),'C-1'!N43+RANDBETWEEN(1,3)),0),0)&amp;"】")</f>
        <v/>
      </c>
      <c r="O43" s="85" t="str">
        <f ca="1">IF('C-1'!O43="","","【"&amp;ROUND(IFERROR(IF(ABS('C-1'!O43)&gt;=10,IF('C-1'!O43&gt;=0,'C-1'!O43*RANDBETWEEN(80,90)*0.01,'C-1'!O43*RANDBETWEEN(110,120)*0.01),'C-1'!O43-RANDBETWEEN(1,3)),0),0)&amp;"～"&amp;ROUND(IFERROR(IF(ABS('C-1'!O43)&gt;=10,IF('C-1'!O43&gt;=0,'C-1'!O43*RANDBETWEEN(110,120)*0.01,'C-1'!O43*RANDBETWEEN(80,90)*0.01),'C-1'!O43+RANDBETWEEN(1,3)),0),0)&amp;"】")</f>
        <v/>
      </c>
      <c r="P43" s="85" t="str">
        <f ca="1">IF('C-1'!P43="","","【"&amp;ROUND(IFERROR(IF(ABS('C-1'!P43)&gt;=10,IF('C-1'!P43&gt;=0,'C-1'!P43*RANDBETWEEN(80,90)*0.01,'C-1'!P43*RANDBETWEEN(110,120)*0.01),'C-1'!P43-RANDBETWEEN(1,3)),0),0)&amp;"～"&amp;ROUND(IFERROR(IF(ABS('C-1'!P43)&gt;=10,IF('C-1'!P43&gt;=0,'C-1'!P43*RANDBETWEEN(110,120)*0.01,'C-1'!P43*RANDBETWEEN(80,90)*0.01),'C-1'!P43+RANDBETWEEN(1,3)),0),0)&amp;"】")</f>
        <v/>
      </c>
      <c r="Q43" s="86" t="str">
        <f ca="1">IF('C-1'!Q43="","","【"&amp;ROUND(IFERROR(IF(ABS('C-1'!Q43)&gt;=10,IF('C-1'!Q43&gt;=0,'C-1'!Q43*RANDBETWEEN(80,90)*0.01,'C-1'!Q43*RANDBETWEEN(110,120)*0.01),'C-1'!Q43-RANDBETWEEN(1,3)),0),0)&amp;"～"&amp;ROUND(IFERROR(IF(ABS('C-1'!Q43)&gt;=10,IF('C-1'!Q43&gt;=0,'C-1'!Q43*RANDBETWEEN(110,120)*0.01,'C-1'!Q43*RANDBETWEEN(80,90)*0.01),'C-1'!Q43+RANDBETWEEN(1,3)),0),0)&amp;"】")</f>
        <v/>
      </c>
      <c r="R43" s="86" t="str">
        <f ca="1">IF('C-1'!R43="","","【"&amp;ROUND(IFERROR(IF(ABS('C-1'!R43)&gt;=10,IF('C-1'!R43&gt;=0,'C-1'!R43*RANDBETWEEN(80,90)*0.01,'C-1'!R43*RANDBETWEEN(110,120)*0.01),'C-1'!R43-RANDBETWEEN(1,3)),0),0)&amp;"～"&amp;ROUND(IFERROR(IF(ABS('C-1'!R43)&gt;=10,IF('C-1'!R43&gt;=0,'C-1'!R43*RANDBETWEEN(110,120)*0.01,'C-1'!R43*RANDBETWEEN(80,90)*0.01),'C-1'!R43+RANDBETWEEN(1,3)),0),0)&amp;"】")</f>
        <v/>
      </c>
      <c r="S43" s="86" t="str">
        <f ca="1">IF('C-1'!S43="","","【"&amp;ROUND(IFERROR(IF(ABS('C-1'!S43)&gt;=10,IF('C-1'!S43&gt;=0,'C-1'!S43*RANDBETWEEN(80,90)*0.01,'C-1'!S43*RANDBETWEEN(110,120)*0.01),'C-1'!S43-RANDBETWEEN(1,3)),0),0)&amp;"～"&amp;ROUND(IFERROR(IF(ABS('C-1'!S43)&gt;=10,IF('C-1'!S43&gt;=0,'C-1'!S43*RANDBETWEEN(110,120)*0.01,'C-1'!S43*RANDBETWEEN(80,90)*0.01),'C-1'!S43+RANDBETWEEN(1,3)),0),0)&amp;"】")</f>
        <v/>
      </c>
      <c r="T43" s="86" t="str">
        <f ca="1">IF('C-1'!T43="","","【"&amp;ROUND(IFERROR(IF(ABS('C-1'!T43)&gt;=10,IF('C-1'!T43&gt;=0,'C-1'!T43*RANDBETWEEN(80,90)*0.01,'C-1'!T43*RANDBETWEEN(110,120)*0.01),'C-1'!T43-RANDBETWEEN(1,3)),0),0)&amp;"～"&amp;ROUND(IFERROR(IF(ABS('C-1'!T43)&gt;=10,IF('C-1'!T43&gt;=0,'C-1'!T43*RANDBETWEEN(110,120)*0.01,'C-1'!T43*RANDBETWEEN(80,90)*0.01),'C-1'!T43+RANDBETWEEN(1,3)),0),0)&amp;"】")</f>
        <v/>
      </c>
      <c r="U43" s="86" t="str">
        <f ca="1">IF('C-1'!U43="","","【"&amp;ROUND(IFERROR(IF(ABS('C-1'!U43)&gt;=10,IF('C-1'!U43&gt;=0,'C-1'!U43*RANDBETWEEN(80,90)*0.01,'C-1'!U43*RANDBETWEEN(110,120)*0.01),'C-1'!U43-RANDBETWEEN(1,3)),0),0)&amp;"～"&amp;ROUND(IFERROR(IF(ABS('C-1'!U43)&gt;=10,IF('C-1'!U43&gt;=0,'C-1'!U43*RANDBETWEEN(110,120)*0.01,'C-1'!U43*RANDBETWEEN(80,90)*0.01),'C-1'!U43+RANDBETWEEN(1,3)),0),0)&amp;"】")</f>
        <v/>
      </c>
      <c r="V43" s="356" t="str">
        <f ca="1">IF('C-1'!V43="","","【"&amp;ROUND(IFERROR(IF(ABS('C-1'!V43)&gt;=10,IF('C-1'!V43&gt;=0,'C-1'!V43*RANDBETWEEN(80,90)*0.01,'C-1'!V43*RANDBETWEEN(110,120)*0.01),'C-1'!V43-RANDBETWEEN(1,3)),0),0)&amp;"～"&amp;ROUND(IFERROR(IF(ABS('C-1'!V43)&gt;=10,IF('C-1'!V43&gt;=0,'C-1'!V43*RANDBETWEEN(110,120)*0.01,'C-1'!V43*RANDBETWEEN(80,90)*0.01),'C-1'!V43+RANDBETWEEN(1,3)),0),0)&amp;"】")</f>
        <v/>
      </c>
      <c r="W43" s="615" t="str">
        <f ca="1">IF('C-1'!W43="","","【"&amp;ROUND(IFERROR(IF(ABS('C-1'!W43)&gt;=10,IF('C-1'!W43&gt;=0,'C-1'!W43*RANDBETWEEN(80,90)*0.01,'C-1'!W43*RANDBETWEEN(110,120)*0.01),'C-1'!W43-RANDBETWEEN(1,3)),0),0)&amp;"～"&amp;ROUND(IFERROR(IF(ABS('C-1'!W43)&gt;=10,IF('C-1'!W43&gt;=0,'C-1'!W43*RANDBETWEEN(110,120)*0.01,'C-1'!W43*RANDBETWEEN(80,90)*0.01),'C-1'!W43+RANDBETWEEN(1,3)),0),0)&amp;"】")</f>
        <v>【-2～1】</v>
      </c>
    </row>
    <row r="44" spans="2:23" ht="14.85" customHeight="1" x14ac:dyDescent="0.15">
      <c r="B44" s="386" t="s">
        <v>396</v>
      </c>
      <c r="C44" s="863" t="str">
        <f>IF(様式一覧表!$D$5="","",様式一覧表!$D$5)</f>
        <v/>
      </c>
      <c r="D44" s="863" t="str">
        <f>'コード '!$C$1</f>
        <v>本邦生産者</v>
      </c>
      <c r="E44" s="864" t="s">
        <v>393</v>
      </c>
      <c r="F44" s="865" t="str">
        <f>IF('C-1'!F44="","",'C-1'!F44)</f>
        <v/>
      </c>
      <c r="G44" s="865" t="str">
        <f>IF('C-1'!G44="","",'C-1'!G44)</f>
        <v/>
      </c>
      <c r="H44" s="865" t="str">
        <f>IF('C-1'!H44="","",'C-1'!H44)</f>
        <v/>
      </c>
      <c r="I44" s="866" t="str">
        <f ca="1">IF('C-1'!I44="","","【"&amp;ROUND(IFERROR(IF(ABS('C-1'!I44)&gt;=10,IF('C-1'!I44&gt;=0,'C-1'!I44*RANDBETWEEN(80,90)*0.01,'C-1'!I44*RANDBETWEEN(110,120)*0.01),'C-1'!I44-RANDBETWEEN(1,3)),0),0)&amp;"～"&amp;ROUND(IFERROR(IF(ABS('C-1'!I44)&gt;=10,IF('C-1'!I44&gt;=0,'C-1'!I44*RANDBETWEEN(110,120)*0.01,'C-1'!I44*RANDBETWEEN(80,90)*0.01),'C-1'!I44+RANDBETWEEN(1,3)),0),0)&amp;"】")</f>
        <v/>
      </c>
      <c r="J44" s="866" t="str">
        <f ca="1">IF('C-1'!J44="","","【"&amp;ROUND(IFERROR(IF(ABS('C-1'!J44)&gt;=10,IF('C-1'!J44&gt;=0,'C-1'!J44*RANDBETWEEN(80,90)*0.01,'C-1'!J44*RANDBETWEEN(110,120)*0.01),'C-1'!J44-RANDBETWEEN(1,3)),0),0)&amp;"～"&amp;ROUND(IFERROR(IF(ABS('C-1'!J44)&gt;=10,IF('C-1'!J44&gt;=0,'C-1'!J44*RANDBETWEEN(110,120)*0.01,'C-1'!J44*RANDBETWEEN(80,90)*0.01),'C-1'!J44+RANDBETWEEN(1,3)),0),0)&amp;"】")</f>
        <v/>
      </c>
      <c r="K44" s="865" t="str">
        <f>IF('C-1'!K44="","",'C-1'!K44)</f>
        <v/>
      </c>
      <c r="L44" s="84" t="str">
        <f ca="1">IF('C-1'!L44="","","【"&amp;ROUND(IFERROR(IF(ABS('C-1'!L44)&gt;=10,IF('C-1'!L44&gt;=0,'C-1'!L44*RANDBETWEEN(80,90)*0.01,'C-1'!L44*RANDBETWEEN(110,120)*0.01),'C-1'!L44-RANDBETWEEN(1,3)),0),0)&amp;"～"&amp;ROUND(IFERROR(IF(ABS('C-1'!L44)&gt;=10,IF('C-1'!L44&gt;=0,'C-1'!L44*RANDBETWEEN(110,120)*0.01,'C-1'!L44*RANDBETWEEN(80,90)*0.01),'C-1'!L44+RANDBETWEEN(1,3)),0),0)&amp;"】")</f>
        <v/>
      </c>
      <c r="M44" s="83" t="str">
        <f ca="1">IF('C-1'!M44="","","【"&amp;ROUND(IFERROR(IF(ABS('C-1'!M44)&gt;=10,IF('C-1'!M44&gt;=0,'C-1'!M44*RANDBETWEEN(80,90)*0.01,'C-1'!M44*RANDBETWEEN(110,120)*0.01),'C-1'!M44-RANDBETWEEN(1,3)),0),0)&amp;"～"&amp;ROUND(IFERROR(IF(ABS('C-1'!M44)&gt;=10,IF('C-1'!M44&gt;=0,'C-1'!M44*RANDBETWEEN(110,120)*0.01,'C-1'!M44*RANDBETWEEN(80,90)*0.01),'C-1'!M44+RANDBETWEEN(1,3)),0),0)&amp;"】")</f>
        <v/>
      </c>
      <c r="N44" s="85" t="str">
        <f ca="1">IF('C-1'!N44="","","【"&amp;ROUND(IFERROR(IF(ABS('C-1'!N44)&gt;=10,IF('C-1'!N44&gt;=0,'C-1'!N44*RANDBETWEEN(80,90)*0.01,'C-1'!N44*RANDBETWEEN(110,120)*0.01),'C-1'!N44-RANDBETWEEN(1,3)),0),0)&amp;"～"&amp;ROUND(IFERROR(IF(ABS('C-1'!N44)&gt;=10,IF('C-1'!N44&gt;=0,'C-1'!N44*RANDBETWEEN(110,120)*0.01,'C-1'!N44*RANDBETWEEN(80,90)*0.01),'C-1'!N44+RANDBETWEEN(1,3)),0),0)&amp;"】")</f>
        <v/>
      </c>
      <c r="O44" s="85" t="str">
        <f ca="1">IF('C-1'!O44="","","【"&amp;ROUND(IFERROR(IF(ABS('C-1'!O44)&gt;=10,IF('C-1'!O44&gt;=0,'C-1'!O44*RANDBETWEEN(80,90)*0.01,'C-1'!O44*RANDBETWEEN(110,120)*0.01),'C-1'!O44-RANDBETWEEN(1,3)),0),0)&amp;"～"&amp;ROUND(IFERROR(IF(ABS('C-1'!O44)&gt;=10,IF('C-1'!O44&gt;=0,'C-1'!O44*RANDBETWEEN(110,120)*0.01,'C-1'!O44*RANDBETWEEN(80,90)*0.01),'C-1'!O44+RANDBETWEEN(1,3)),0),0)&amp;"】")</f>
        <v/>
      </c>
      <c r="P44" s="85" t="str">
        <f ca="1">IF('C-1'!P44="","","【"&amp;ROUND(IFERROR(IF(ABS('C-1'!P44)&gt;=10,IF('C-1'!P44&gt;=0,'C-1'!P44*RANDBETWEEN(80,90)*0.01,'C-1'!P44*RANDBETWEEN(110,120)*0.01),'C-1'!P44-RANDBETWEEN(1,3)),0),0)&amp;"～"&amp;ROUND(IFERROR(IF(ABS('C-1'!P44)&gt;=10,IF('C-1'!P44&gt;=0,'C-1'!P44*RANDBETWEEN(110,120)*0.01,'C-1'!P44*RANDBETWEEN(80,90)*0.01),'C-1'!P44+RANDBETWEEN(1,3)),0),0)&amp;"】")</f>
        <v/>
      </c>
      <c r="Q44" s="86" t="str">
        <f ca="1">IF('C-1'!Q44="","","【"&amp;ROUND(IFERROR(IF(ABS('C-1'!Q44)&gt;=10,IF('C-1'!Q44&gt;=0,'C-1'!Q44*RANDBETWEEN(80,90)*0.01,'C-1'!Q44*RANDBETWEEN(110,120)*0.01),'C-1'!Q44-RANDBETWEEN(1,3)),0),0)&amp;"～"&amp;ROUND(IFERROR(IF(ABS('C-1'!Q44)&gt;=10,IF('C-1'!Q44&gt;=0,'C-1'!Q44*RANDBETWEEN(110,120)*0.01,'C-1'!Q44*RANDBETWEEN(80,90)*0.01),'C-1'!Q44+RANDBETWEEN(1,3)),0),0)&amp;"】")</f>
        <v/>
      </c>
      <c r="R44" s="86" t="str">
        <f ca="1">IF('C-1'!R44="","","【"&amp;ROUND(IFERROR(IF(ABS('C-1'!R44)&gt;=10,IF('C-1'!R44&gt;=0,'C-1'!R44*RANDBETWEEN(80,90)*0.01,'C-1'!R44*RANDBETWEEN(110,120)*0.01),'C-1'!R44-RANDBETWEEN(1,3)),0),0)&amp;"～"&amp;ROUND(IFERROR(IF(ABS('C-1'!R44)&gt;=10,IF('C-1'!R44&gt;=0,'C-1'!R44*RANDBETWEEN(110,120)*0.01,'C-1'!R44*RANDBETWEEN(80,90)*0.01),'C-1'!R44+RANDBETWEEN(1,3)),0),0)&amp;"】")</f>
        <v/>
      </c>
      <c r="S44" s="86" t="str">
        <f ca="1">IF('C-1'!S44="","","【"&amp;ROUND(IFERROR(IF(ABS('C-1'!S44)&gt;=10,IF('C-1'!S44&gt;=0,'C-1'!S44*RANDBETWEEN(80,90)*0.01,'C-1'!S44*RANDBETWEEN(110,120)*0.01),'C-1'!S44-RANDBETWEEN(1,3)),0),0)&amp;"～"&amp;ROUND(IFERROR(IF(ABS('C-1'!S44)&gt;=10,IF('C-1'!S44&gt;=0,'C-1'!S44*RANDBETWEEN(110,120)*0.01,'C-1'!S44*RANDBETWEEN(80,90)*0.01),'C-1'!S44+RANDBETWEEN(1,3)),0),0)&amp;"】")</f>
        <v/>
      </c>
      <c r="T44" s="86" t="str">
        <f ca="1">IF('C-1'!T44="","","【"&amp;ROUND(IFERROR(IF(ABS('C-1'!T44)&gt;=10,IF('C-1'!T44&gt;=0,'C-1'!T44*RANDBETWEEN(80,90)*0.01,'C-1'!T44*RANDBETWEEN(110,120)*0.01),'C-1'!T44-RANDBETWEEN(1,3)),0),0)&amp;"～"&amp;ROUND(IFERROR(IF(ABS('C-1'!T44)&gt;=10,IF('C-1'!T44&gt;=0,'C-1'!T44*RANDBETWEEN(110,120)*0.01,'C-1'!T44*RANDBETWEEN(80,90)*0.01),'C-1'!T44+RANDBETWEEN(1,3)),0),0)&amp;"】")</f>
        <v/>
      </c>
      <c r="U44" s="86" t="str">
        <f ca="1">IF('C-1'!U44="","","【"&amp;ROUND(IFERROR(IF(ABS('C-1'!U44)&gt;=10,IF('C-1'!U44&gt;=0,'C-1'!U44*RANDBETWEEN(80,90)*0.01,'C-1'!U44*RANDBETWEEN(110,120)*0.01),'C-1'!U44-RANDBETWEEN(1,3)),0),0)&amp;"～"&amp;ROUND(IFERROR(IF(ABS('C-1'!U44)&gt;=10,IF('C-1'!U44&gt;=0,'C-1'!U44*RANDBETWEEN(110,120)*0.01,'C-1'!U44*RANDBETWEEN(80,90)*0.01),'C-1'!U44+RANDBETWEEN(1,3)),0),0)&amp;"】")</f>
        <v/>
      </c>
      <c r="V44" s="356" t="str">
        <f ca="1">IF('C-1'!V44="","","【"&amp;ROUND(IFERROR(IF(ABS('C-1'!V44)&gt;=10,IF('C-1'!V44&gt;=0,'C-1'!V44*RANDBETWEEN(80,90)*0.01,'C-1'!V44*RANDBETWEEN(110,120)*0.01),'C-1'!V44-RANDBETWEEN(1,3)),0),0)&amp;"～"&amp;ROUND(IFERROR(IF(ABS('C-1'!V44)&gt;=10,IF('C-1'!V44&gt;=0,'C-1'!V44*RANDBETWEEN(110,120)*0.01,'C-1'!V44*RANDBETWEEN(80,90)*0.01),'C-1'!V44+RANDBETWEEN(1,3)),0),0)&amp;"】")</f>
        <v/>
      </c>
      <c r="W44" s="615" t="str">
        <f ca="1">IF('C-1'!W44="","","【"&amp;ROUND(IFERROR(IF(ABS('C-1'!W44)&gt;=10,IF('C-1'!W44&gt;=0,'C-1'!W44*RANDBETWEEN(80,90)*0.01,'C-1'!W44*RANDBETWEEN(110,120)*0.01),'C-1'!W44-RANDBETWEEN(1,3)),0),0)&amp;"～"&amp;ROUND(IFERROR(IF(ABS('C-1'!W44)&gt;=10,IF('C-1'!W44&gt;=0,'C-1'!W44*RANDBETWEEN(110,120)*0.01,'C-1'!W44*RANDBETWEEN(80,90)*0.01),'C-1'!W44+RANDBETWEEN(1,3)),0),0)&amp;"】")</f>
        <v>【-1～3】</v>
      </c>
    </row>
    <row r="45" spans="2:23" ht="14.85" customHeight="1" x14ac:dyDescent="0.15">
      <c r="B45" s="386" t="s">
        <v>396</v>
      </c>
      <c r="C45" s="863" t="str">
        <f>IF(様式一覧表!$D$5="","",様式一覧表!$D$5)</f>
        <v/>
      </c>
      <c r="D45" s="863" t="str">
        <f>'コード '!$C$1</f>
        <v>本邦生産者</v>
      </c>
      <c r="E45" s="864" t="s">
        <v>393</v>
      </c>
      <c r="F45" s="865" t="str">
        <f>IF('C-1'!F45="","",'C-1'!F45)</f>
        <v/>
      </c>
      <c r="G45" s="865" t="str">
        <f>IF('C-1'!G45="","",'C-1'!G45)</f>
        <v/>
      </c>
      <c r="H45" s="865" t="str">
        <f>IF('C-1'!H45="","",'C-1'!H45)</f>
        <v/>
      </c>
      <c r="I45" s="866" t="str">
        <f ca="1">IF('C-1'!I45="","","【"&amp;ROUND(IFERROR(IF(ABS('C-1'!I45)&gt;=10,IF('C-1'!I45&gt;=0,'C-1'!I45*RANDBETWEEN(80,90)*0.01,'C-1'!I45*RANDBETWEEN(110,120)*0.01),'C-1'!I45-RANDBETWEEN(1,3)),0),0)&amp;"～"&amp;ROUND(IFERROR(IF(ABS('C-1'!I45)&gt;=10,IF('C-1'!I45&gt;=0,'C-1'!I45*RANDBETWEEN(110,120)*0.01,'C-1'!I45*RANDBETWEEN(80,90)*0.01),'C-1'!I45+RANDBETWEEN(1,3)),0),0)&amp;"】")</f>
        <v/>
      </c>
      <c r="J45" s="866" t="str">
        <f ca="1">IF('C-1'!J45="","","【"&amp;ROUND(IFERROR(IF(ABS('C-1'!J45)&gt;=10,IF('C-1'!J45&gt;=0,'C-1'!J45*RANDBETWEEN(80,90)*0.01,'C-1'!J45*RANDBETWEEN(110,120)*0.01),'C-1'!J45-RANDBETWEEN(1,3)),0),0)&amp;"～"&amp;ROUND(IFERROR(IF(ABS('C-1'!J45)&gt;=10,IF('C-1'!J45&gt;=0,'C-1'!J45*RANDBETWEEN(110,120)*0.01,'C-1'!J45*RANDBETWEEN(80,90)*0.01),'C-1'!J45+RANDBETWEEN(1,3)),0),0)&amp;"】")</f>
        <v/>
      </c>
      <c r="K45" s="865" t="str">
        <f>IF('C-1'!K45="","",'C-1'!K45)</f>
        <v/>
      </c>
      <c r="L45" s="84" t="str">
        <f ca="1">IF('C-1'!L45="","","【"&amp;ROUND(IFERROR(IF(ABS('C-1'!L45)&gt;=10,IF('C-1'!L45&gt;=0,'C-1'!L45*RANDBETWEEN(80,90)*0.01,'C-1'!L45*RANDBETWEEN(110,120)*0.01),'C-1'!L45-RANDBETWEEN(1,3)),0),0)&amp;"～"&amp;ROUND(IFERROR(IF(ABS('C-1'!L45)&gt;=10,IF('C-1'!L45&gt;=0,'C-1'!L45*RANDBETWEEN(110,120)*0.01,'C-1'!L45*RANDBETWEEN(80,90)*0.01),'C-1'!L45+RANDBETWEEN(1,3)),0),0)&amp;"】")</f>
        <v/>
      </c>
      <c r="M45" s="83" t="str">
        <f ca="1">IF('C-1'!M45="","","【"&amp;ROUND(IFERROR(IF(ABS('C-1'!M45)&gt;=10,IF('C-1'!M45&gt;=0,'C-1'!M45*RANDBETWEEN(80,90)*0.01,'C-1'!M45*RANDBETWEEN(110,120)*0.01),'C-1'!M45-RANDBETWEEN(1,3)),0),0)&amp;"～"&amp;ROUND(IFERROR(IF(ABS('C-1'!M45)&gt;=10,IF('C-1'!M45&gt;=0,'C-1'!M45*RANDBETWEEN(110,120)*0.01,'C-1'!M45*RANDBETWEEN(80,90)*0.01),'C-1'!M45+RANDBETWEEN(1,3)),0),0)&amp;"】")</f>
        <v/>
      </c>
      <c r="N45" s="85" t="str">
        <f ca="1">IF('C-1'!N45="","","【"&amp;ROUND(IFERROR(IF(ABS('C-1'!N45)&gt;=10,IF('C-1'!N45&gt;=0,'C-1'!N45*RANDBETWEEN(80,90)*0.01,'C-1'!N45*RANDBETWEEN(110,120)*0.01),'C-1'!N45-RANDBETWEEN(1,3)),0),0)&amp;"～"&amp;ROUND(IFERROR(IF(ABS('C-1'!N45)&gt;=10,IF('C-1'!N45&gt;=0,'C-1'!N45*RANDBETWEEN(110,120)*0.01,'C-1'!N45*RANDBETWEEN(80,90)*0.01),'C-1'!N45+RANDBETWEEN(1,3)),0),0)&amp;"】")</f>
        <v/>
      </c>
      <c r="O45" s="85" t="str">
        <f ca="1">IF('C-1'!O45="","","【"&amp;ROUND(IFERROR(IF(ABS('C-1'!O45)&gt;=10,IF('C-1'!O45&gt;=0,'C-1'!O45*RANDBETWEEN(80,90)*0.01,'C-1'!O45*RANDBETWEEN(110,120)*0.01),'C-1'!O45-RANDBETWEEN(1,3)),0),0)&amp;"～"&amp;ROUND(IFERROR(IF(ABS('C-1'!O45)&gt;=10,IF('C-1'!O45&gt;=0,'C-1'!O45*RANDBETWEEN(110,120)*0.01,'C-1'!O45*RANDBETWEEN(80,90)*0.01),'C-1'!O45+RANDBETWEEN(1,3)),0),0)&amp;"】")</f>
        <v/>
      </c>
      <c r="P45" s="85" t="str">
        <f ca="1">IF('C-1'!P45="","","【"&amp;ROUND(IFERROR(IF(ABS('C-1'!P45)&gt;=10,IF('C-1'!P45&gt;=0,'C-1'!P45*RANDBETWEEN(80,90)*0.01,'C-1'!P45*RANDBETWEEN(110,120)*0.01),'C-1'!P45-RANDBETWEEN(1,3)),0),0)&amp;"～"&amp;ROUND(IFERROR(IF(ABS('C-1'!P45)&gt;=10,IF('C-1'!P45&gt;=0,'C-1'!P45*RANDBETWEEN(110,120)*0.01,'C-1'!P45*RANDBETWEEN(80,90)*0.01),'C-1'!P45+RANDBETWEEN(1,3)),0),0)&amp;"】")</f>
        <v/>
      </c>
      <c r="Q45" s="86" t="str">
        <f ca="1">IF('C-1'!Q45="","","【"&amp;ROUND(IFERROR(IF(ABS('C-1'!Q45)&gt;=10,IF('C-1'!Q45&gt;=0,'C-1'!Q45*RANDBETWEEN(80,90)*0.01,'C-1'!Q45*RANDBETWEEN(110,120)*0.01),'C-1'!Q45-RANDBETWEEN(1,3)),0),0)&amp;"～"&amp;ROUND(IFERROR(IF(ABS('C-1'!Q45)&gt;=10,IF('C-1'!Q45&gt;=0,'C-1'!Q45*RANDBETWEEN(110,120)*0.01,'C-1'!Q45*RANDBETWEEN(80,90)*0.01),'C-1'!Q45+RANDBETWEEN(1,3)),0),0)&amp;"】")</f>
        <v/>
      </c>
      <c r="R45" s="86" t="str">
        <f ca="1">IF('C-1'!R45="","","【"&amp;ROUND(IFERROR(IF(ABS('C-1'!R45)&gt;=10,IF('C-1'!R45&gt;=0,'C-1'!R45*RANDBETWEEN(80,90)*0.01,'C-1'!R45*RANDBETWEEN(110,120)*0.01),'C-1'!R45-RANDBETWEEN(1,3)),0),0)&amp;"～"&amp;ROUND(IFERROR(IF(ABS('C-1'!R45)&gt;=10,IF('C-1'!R45&gt;=0,'C-1'!R45*RANDBETWEEN(110,120)*0.01,'C-1'!R45*RANDBETWEEN(80,90)*0.01),'C-1'!R45+RANDBETWEEN(1,3)),0),0)&amp;"】")</f>
        <v/>
      </c>
      <c r="S45" s="86" t="str">
        <f ca="1">IF('C-1'!S45="","","【"&amp;ROUND(IFERROR(IF(ABS('C-1'!S45)&gt;=10,IF('C-1'!S45&gt;=0,'C-1'!S45*RANDBETWEEN(80,90)*0.01,'C-1'!S45*RANDBETWEEN(110,120)*0.01),'C-1'!S45-RANDBETWEEN(1,3)),0),0)&amp;"～"&amp;ROUND(IFERROR(IF(ABS('C-1'!S45)&gt;=10,IF('C-1'!S45&gt;=0,'C-1'!S45*RANDBETWEEN(110,120)*0.01,'C-1'!S45*RANDBETWEEN(80,90)*0.01),'C-1'!S45+RANDBETWEEN(1,3)),0),0)&amp;"】")</f>
        <v/>
      </c>
      <c r="T45" s="86" t="str">
        <f ca="1">IF('C-1'!T45="","","【"&amp;ROUND(IFERROR(IF(ABS('C-1'!T45)&gt;=10,IF('C-1'!T45&gt;=0,'C-1'!T45*RANDBETWEEN(80,90)*0.01,'C-1'!T45*RANDBETWEEN(110,120)*0.01),'C-1'!T45-RANDBETWEEN(1,3)),0),0)&amp;"～"&amp;ROUND(IFERROR(IF(ABS('C-1'!T45)&gt;=10,IF('C-1'!T45&gt;=0,'C-1'!T45*RANDBETWEEN(110,120)*0.01,'C-1'!T45*RANDBETWEEN(80,90)*0.01),'C-1'!T45+RANDBETWEEN(1,3)),0),0)&amp;"】")</f>
        <v/>
      </c>
      <c r="U45" s="86" t="str">
        <f ca="1">IF('C-1'!U45="","","【"&amp;ROUND(IFERROR(IF(ABS('C-1'!U45)&gt;=10,IF('C-1'!U45&gt;=0,'C-1'!U45*RANDBETWEEN(80,90)*0.01,'C-1'!U45*RANDBETWEEN(110,120)*0.01),'C-1'!U45-RANDBETWEEN(1,3)),0),0)&amp;"～"&amp;ROUND(IFERROR(IF(ABS('C-1'!U45)&gt;=10,IF('C-1'!U45&gt;=0,'C-1'!U45*RANDBETWEEN(110,120)*0.01,'C-1'!U45*RANDBETWEEN(80,90)*0.01),'C-1'!U45+RANDBETWEEN(1,3)),0),0)&amp;"】")</f>
        <v/>
      </c>
      <c r="V45" s="356" t="str">
        <f ca="1">IF('C-1'!V45="","","【"&amp;ROUND(IFERROR(IF(ABS('C-1'!V45)&gt;=10,IF('C-1'!V45&gt;=0,'C-1'!V45*RANDBETWEEN(80,90)*0.01,'C-1'!V45*RANDBETWEEN(110,120)*0.01),'C-1'!V45-RANDBETWEEN(1,3)),0),0)&amp;"～"&amp;ROUND(IFERROR(IF(ABS('C-1'!V45)&gt;=10,IF('C-1'!V45&gt;=0,'C-1'!V45*RANDBETWEEN(110,120)*0.01,'C-1'!V45*RANDBETWEEN(80,90)*0.01),'C-1'!V45+RANDBETWEEN(1,3)),0),0)&amp;"】")</f>
        <v/>
      </c>
      <c r="W45" s="615" t="str">
        <f ca="1">IF('C-1'!W45="","","【"&amp;ROUND(IFERROR(IF(ABS('C-1'!W45)&gt;=10,IF('C-1'!W45&gt;=0,'C-1'!W45*RANDBETWEEN(80,90)*0.01,'C-1'!W45*RANDBETWEEN(110,120)*0.01),'C-1'!W45-RANDBETWEEN(1,3)),0),0)&amp;"～"&amp;ROUND(IFERROR(IF(ABS('C-1'!W45)&gt;=10,IF('C-1'!W45&gt;=0,'C-1'!W45*RANDBETWEEN(110,120)*0.01,'C-1'!W45*RANDBETWEEN(80,90)*0.01),'C-1'!W45+RANDBETWEEN(1,3)),0),0)&amp;"】")</f>
        <v>【-2～2】</v>
      </c>
    </row>
    <row r="46" spans="2:23" ht="14.85" customHeight="1" x14ac:dyDescent="0.15">
      <c r="B46" s="386" t="s">
        <v>396</v>
      </c>
      <c r="C46" s="863" t="str">
        <f>IF(様式一覧表!$D$5="","",様式一覧表!$D$5)</f>
        <v/>
      </c>
      <c r="D46" s="863" t="str">
        <f>'コード '!$C$1</f>
        <v>本邦生産者</v>
      </c>
      <c r="E46" s="864" t="s">
        <v>393</v>
      </c>
      <c r="F46" s="865" t="str">
        <f>IF('C-1'!F46="","",'C-1'!F46)</f>
        <v/>
      </c>
      <c r="G46" s="865" t="str">
        <f>IF('C-1'!G46="","",'C-1'!G46)</f>
        <v/>
      </c>
      <c r="H46" s="865" t="str">
        <f>IF('C-1'!H46="","",'C-1'!H46)</f>
        <v/>
      </c>
      <c r="I46" s="866" t="str">
        <f ca="1">IF('C-1'!I46="","","【"&amp;ROUND(IFERROR(IF(ABS('C-1'!I46)&gt;=10,IF('C-1'!I46&gt;=0,'C-1'!I46*RANDBETWEEN(80,90)*0.01,'C-1'!I46*RANDBETWEEN(110,120)*0.01),'C-1'!I46-RANDBETWEEN(1,3)),0),0)&amp;"～"&amp;ROUND(IFERROR(IF(ABS('C-1'!I46)&gt;=10,IF('C-1'!I46&gt;=0,'C-1'!I46*RANDBETWEEN(110,120)*0.01,'C-1'!I46*RANDBETWEEN(80,90)*0.01),'C-1'!I46+RANDBETWEEN(1,3)),0),0)&amp;"】")</f>
        <v/>
      </c>
      <c r="J46" s="866" t="str">
        <f ca="1">IF('C-1'!J46="","","【"&amp;ROUND(IFERROR(IF(ABS('C-1'!J46)&gt;=10,IF('C-1'!J46&gt;=0,'C-1'!J46*RANDBETWEEN(80,90)*0.01,'C-1'!J46*RANDBETWEEN(110,120)*0.01),'C-1'!J46-RANDBETWEEN(1,3)),0),0)&amp;"～"&amp;ROUND(IFERROR(IF(ABS('C-1'!J46)&gt;=10,IF('C-1'!J46&gt;=0,'C-1'!J46*RANDBETWEEN(110,120)*0.01,'C-1'!J46*RANDBETWEEN(80,90)*0.01),'C-1'!J46+RANDBETWEEN(1,3)),0),0)&amp;"】")</f>
        <v/>
      </c>
      <c r="K46" s="865" t="str">
        <f>IF('C-1'!K46="","",'C-1'!K46)</f>
        <v/>
      </c>
      <c r="L46" s="84" t="str">
        <f ca="1">IF('C-1'!L46="","","【"&amp;ROUND(IFERROR(IF(ABS('C-1'!L46)&gt;=10,IF('C-1'!L46&gt;=0,'C-1'!L46*RANDBETWEEN(80,90)*0.01,'C-1'!L46*RANDBETWEEN(110,120)*0.01),'C-1'!L46-RANDBETWEEN(1,3)),0),0)&amp;"～"&amp;ROUND(IFERROR(IF(ABS('C-1'!L46)&gt;=10,IF('C-1'!L46&gt;=0,'C-1'!L46*RANDBETWEEN(110,120)*0.01,'C-1'!L46*RANDBETWEEN(80,90)*0.01),'C-1'!L46+RANDBETWEEN(1,3)),0),0)&amp;"】")</f>
        <v/>
      </c>
      <c r="M46" s="83" t="str">
        <f ca="1">IF('C-1'!M46="","","【"&amp;ROUND(IFERROR(IF(ABS('C-1'!M46)&gt;=10,IF('C-1'!M46&gt;=0,'C-1'!M46*RANDBETWEEN(80,90)*0.01,'C-1'!M46*RANDBETWEEN(110,120)*0.01),'C-1'!M46-RANDBETWEEN(1,3)),0),0)&amp;"～"&amp;ROUND(IFERROR(IF(ABS('C-1'!M46)&gt;=10,IF('C-1'!M46&gt;=0,'C-1'!M46*RANDBETWEEN(110,120)*0.01,'C-1'!M46*RANDBETWEEN(80,90)*0.01),'C-1'!M46+RANDBETWEEN(1,3)),0),0)&amp;"】")</f>
        <v/>
      </c>
      <c r="N46" s="85" t="str">
        <f ca="1">IF('C-1'!N46="","","【"&amp;ROUND(IFERROR(IF(ABS('C-1'!N46)&gt;=10,IF('C-1'!N46&gt;=0,'C-1'!N46*RANDBETWEEN(80,90)*0.01,'C-1'!N46*RANDBETWEEN(110,120)*0.01),'C-1'!N46-RANDBETWEEN(1,3)),0),0)&amp;"～"&amp;ROUND(IFERROR(IF(ABS('C-1'!N46)&gt;=10,IF('C-1'!N46&gt;=0,'C-1'!N46*RANDBETWEEN(110,120)*0.01,'C-1'!N46*RANDBETWEEN(80,90)*0.01),'C-1'!N46+RANDBETWEEN(1,3)),0),0)&amp;"】")</f>
        <v/>
      </c>
      <c r="O46" s="85" t="str">
        <f ca="1">IF('C-1'!O46="","","【"&amp;ROUND(IFERROR(IF(ABS('C-1'!O46)&gt;=10,IF('C-1'!O46&gt;=0,'C-1'!O46*RANDBETWEEN(80,90)*0.01,'C-1'!O46*RANDBETWEEN(110,120)*0.01),'C-1'!O46-RANDBETWEEN(1,3)),0),0)&amp;"～"&amp;ROUND(IFERROR(IF(ABS('C-1'!O46)&gt;=10,IF('C-1'!O46&gt;=0,'C-1'!O46*RANDBETWEEN(110,120)*0.01,'C-1'!O46*RANDBETWEEN(80,90)*0.01),'C-1'!O46+RANDBETWEEN(1,3)),0),0)&amp;"】")</f>
        <v/>
      </c>
      <c r="P46" s="85" t="str">
        <f ca="1">IF('C-1'!P46="","","【"&amp;ROUND(IFERROR(IF(ABS('C-1'!P46)&gt;=10,IF('C-1'!P46&gt;=0,'C-1'!P46*RANDBETWEEN(80,90)*0.01,'C-1'!P46*RANDBETWEEN(110,120)*0.01),'C-1'!P46-RANDBETWEEN(1,3)),0),0)&amp;"～"&amp;ROUND(IFERROR(IF(ABS('C-1'!P46)&gt;=10,IF('C-1'!P46&gt;=0,'C-1'!P46*RANDBETWEEN(110,120)*0.01,'C-1'!P46*RANDBETWEEN(80,90)*0.01),'C-1'!P46+RANDBETWEEN(1,3)),0),0)&amp;"】")</f>
        <v/>
      </c>
      <c r="Q46" s="86" t="str">
        <f ca="1">IF('C-1'!Q46="","","【"&amp;ROUND(IFERROR(IF(ABS('C-1'!Q46)&gt;=10,IF('C-1'!Q46&gt;=0,'C-1'!Q46*RANDBETWEEN(80,90)*0.01,'C-1'!Q46*RANDBETWEEN(110,120)*0.01),'C-1'!Q46-RANDBETWEEN(1,3)),0),0)&amp;"～"&amp;ROUND(IFERROR(IF(ABS('C-1'!Q46)&gt;=10,IF('C-1'!Q46&gt;=0,'C-1'!Q46*RANDBETWEEN(110,120)*0.01,'C-1'!Q46*RANDBETWEEN(80,90)*0.01),'C-1'!Q46+RANDBETWEEN(1,3)),0),0)&amp;"】")</f>
        <v/>
      </c>
      <c r="R46" s="86" t="str">
        <f ca="1">IF('C-1'!R46="","","【"&amp;ROUND(IFERROR(IF(ABS('C-1'!R46)&gt;=10,IF('C-1'!R46&gt;=0,'C-1'!R46*RANDBETWEEN(80,90)*0.01,'C-1'!R46*RANDBETWEEN(110,120)*0.01),'C-1'!R46-RANDBETWEEN(1,3)),0),0)&amp;"～"&amp;ROUND(IFERROR(IF(ABS('C-1'!R46)&gt;=10,IF('C-1'!R46&gt;=0,'C-1'!R46*RANDBETWEEN(110,120)*0.01,'C-1'!R46*RANDBETWEEN(80,90)*0.01),'C-1'!R46+RANDBETWEEN(1,3)),0),0)&amp;"】")</f>
        <v/>
      </c>
      <c r="S46" s="86" t="str">
        <f ca="1">IF('C-1'!S46="","","【"&amp;ROUND(IFERROR(IF(ABS('C-1'!S46)&gt;=10,IF('C-1'!S46&gt;=0,'C-1'!S46*RANDBETWEEN(80,90)*0.01,'C-1'!S46*RANDBETWEEN(110,120)*0.01),'C-1'!S46-RANDBETWEEN(1,3)),0),0)&amp;"～"&amp;ROUND(IFERROR(IF(ABS('C-1'!S46)&gt;=10,IF('C-1'!S46&gt;=0,'C-1'!S46*RANDBETWEEN(110,120)*0.01,'C-1'!S46*RANDBETWEEN(80,90)*0.01),'C-1'!S46+RANDBETWEEN(1,3)),0),0)&amp;"】")</f>
        <v/>
      </c>
      <c r="T46" s="86" t="str">
        <f ca="1">IF('C-1'!T46="","","【"&amp;ROUND(IFERROR(IF(ABS('C-1'!T46)&gt;=10,IF('C-1'!T46&gt;=0,'C-1'!T46*RANDBETWEEN(80,90)*0.01,'C-1'!T46*RANDBETWEEN(110,120)*0.01),'C-1'!T46-RANDBETWEEN(1,3)),0),0)&amp;"～"&amp;ROUND(IFERROR(IF(ABS('C-1'!T46)&gt;=10,IF('C-1'!T46&gt;=0,'C-1'!T46*RANDBETWEEN(110,120)*0.01,'C-1'!T46*RANDBETWEEN(80,90)*0.01),'C-1'!T46+RANDBETWEEN(1,3)),0),0)&amp;"】")</f>
        <v/>
      </c>
      <c r="U46" s="86" t="str">
        <f ca="1">IF('C-1'!U46="","","【"&amp;ROUND(IFERROR(IF(ABS('C-1'!U46)&gt;=10,IF('C-1'!U46&gt;=0,'C-1'!U46*RANDBETWEEN(80,90)*0.01,'C-1'!U46*RANDBETWEEN(110,120)*0.01),'C-1'!U46-RANDBETWEEN(1,3)),0),0)&amp;"～"&amp;ROUND(IFERROR(IF(ABS('C-1'!U46)&gt;=10,IF('C-1'!U46&gt;=0,'C-1'!U46*RANDBETWEEN(110,120)*0.01,'C-1'!U46*RANDBETWEEN(80,90)*0.01),'C-1'!U46+RANDBETWEEN(1,3)),0),0)&amp;"】")</f>
        <v/>
      </c>
      <c r="V46" s="356" t="str">
        <f ca="1">IF('C-1'!V46="","","【"&amp;ROUND(IFERROR(IF(ABS('C-1'!V46)&gt;=10,IF('C-1'!V46&gt;=0,'C-1'!V46*RANDBETWEEN(80,90)*0.01,'C-1'!V46*RANDBETWEEN(110,120)*0.01),'C-1'!V46-RANDBETWEEN(1,3)),0),0)&amp;"～"&amp;ROUND(IFERROR(IF(ABS('C-1'!V46)&gt;=10,IF('C-1'!V46&gt;=0,'C-1'!V46*RANDBETWEEN(110,120)*0.01,'C-1'!V46*RANDBETWEEN(80,90)*0.01),'C-1'!V46+RANDBETWEEN(1,3)),0),0)&amp;"】")</f>
        <v/>
      </c>
      <c r="W46" s="615" t="str">
        <f ca="1">IF('C-1'!W46="","","【"&amp;ROUND(IFERROR(IF(ABS('C-1'!W46)&gt;=10,IF('C-1'!W46&gt;=0,'C-1'!W46*RANDBETWEEN(80,90)*0.01,'C-1'!W46*RANDBETWEEN(110,120)*0.01),'C-1'!W46-RANDBETWEEN(1,3)),0),0)&amp;"～"&amp;ROUND(IFERROR(IF(ABS('C-1'!W46)&gt;=10,IF('C-1'!W46&gt;=0,'C-1'!W46*RANDBETWEEN(110,120)*0.01,'C-1'!W46*RANDBETWEEN(80,90)*0.01),'C-1'!W46+RANDBETWEEN(1,3)),0),0)&amp;"】")</f>
        <v>【-2～1】</v>
      </c>
    </row>
    <row r="47" spans="2:23" ht="14.85" customHeight="1" x14ac:dyDescent="0.15">
      <c r="B47" s="386" t="s">
        <v>396</v>
      </c>
      <c r="C47" s="863" t="str">
        <f>IF(様式一覧表!$D$5="","",様式一覧表!$D$5)</f>
        <v/>
      </c>
      <c r="D47" s="863" t="str">
        <f>'コード '!$C$1</f>
        <v>本邦生産者</v>
      </c>
      <c r="E47" s="864" t="s">
        <v>393</v>
      </c>
      <c r="F47" s="865" t="str">
        <f>IF('C-1'!F47="","",'C-1'!F47)</f>
        <v/>
      </c>
      <c r="G47" s="865" t="str">
        <f>IF('C-1'!G47="","",'C-1'!G47)</f>
        <v/>
      </c>
      <c r="H47" s="865" t="str">
        <f>IF('C-1'!H47="","",'C-1'!H47)</f>
        <v/>
      </c>
      <c r="I47" s="866" t="str">
        <f ca="1">IF('C-1'!I47="","","【"&amp;ROUND(IFERROR(IF(ABS('C-1'!I47)&gt;=10,IF('C-1'!I47&gt;=0,'C-1'!I47*RANDBETWEEN(80,90)*0.01,'C-1'!I47*RANDBETWEEN(110,120)*0.01),'C-1'!I47-RANDBETWEEN(1,3)),0),0)&amp;"～"&amp;ROUND(IFERROR(IF(ABS('C-1'!I47)&gt;=10,IF('C-1'!I47&gt;=0,'C-1'!I47*RANDBETWEEN(110,120)*0.01,'C-1'!I47*RANDBETWEEN(80,90)*0.01),'C-1'!I47+RANDBETWEEN(1,3)),0),0)&amp;"】")</f>
        <v/>
      </c>
      <c r="J47" s="866" t="str">
        <f ca="1">IF('C-1'!J47="","","【"&amp;ROUND(IFERROR(IF(ABS('C-1'!J47)&gt;=10,IF('C-1'!J47&gt;=0,'C-1'!J47*RANDBETWEEN(80,90)*0.01,'C-1'!J47*RANDBETWEEN(110,120)*0.01),'C-1'!J47-RANDBETWEEN(1,3)),0),0)&amp;"～"&amp;ROUND(IFERROR(IF(ABS('C-1'!J47)&gt;=10,IF('C-1'!J47&gt;=0,'C-1'!J47*RANDBETWEEN(110,120)*0.01,'C-1'!J47*RANDBETWEEN(80,90)*0.01),'C-1'!J47+RANDBETWEEN(1,3)),0),0)&amp;"】")</f>
        <v/>
      </c>
      <c r="K47" s="865" t="str">
        <f>IF('C-1'!K47="","",'C-1'!K47)</f>
        <v/>
      </c>
      <c r="L47" s="84" t="str">
        <f ca="1">IF('C-1'!L47="","","【"&amp;ROUND(IFERROR(IF(ABS('C-1'!L47)&gt;=10,IF('C-1'!L47&gt;=0,'C-1'!L47*RANDBETWEEN(80,90)*0.01,'C-1'!L47*RANDBETWEEN(110,120)*0.01),'C-1'!L47-RANDBETWEEN(1,3)),0),0)&amp;"～"&amp;ROUND(IFERROR(IF(ABS('C-1'!L47)&gt;=10,IF('C-1'!L47&gt;=0,'C-1'!L47*RANDBETWEEN(110,120)*0.01,'C-1'!L47*RANDBETWEEN(80,90)*0.01),'C-1'!L47+RANDBETWEEN(1,3)),0),0)&amp;"】")</f>
        <v/>
      </c>
      <c r="M47" s="83" t="str">
        <f ca="1">IF('C-1'!M47="","","【"&amp;ROUND(IFERROR(IF(ABS('C-1'!M47)&gt;=10,IF('C-1'!M47&gt;=0,'C-1'!M47*RANDBETWEEN(80,90)*0.01,'C-1'!M47*RANDBETWEEN(110,120)*0.01),'C-1'!M47-RANDBETWEEN(1,3)),0),0)&amp;"～"&amp;ROUND(IFERROR(IF(ABS('C-1'!M47)&gt;=10,IF('C-1'!M47&gt;=0,'C-1'!M47*RANDBETWEEN(110,120)*0.01,'C-1'!M47*RANDBETWEEN(80,90)*0.01),'C-1'!M47+RANDBETWEEN(1,3)),0),0)&amp;"】")</f>
        <v/>
      </c>
      <c r="N47" s="85" t="str">
        <f ca="1">IF('C-1'!N47="","","【"&amp;ROUND(IFERROR(IF(ABS('C-1'!N47)&gt;=10,IF('C-1'!N47&gt;=0,'C-1'!N47*RANDBETWEEN(80,90)*0.01,'C-1'!N47*RANDBETWEEN(110,120)*0.01),'C-1'!N47-RANDBETWEEN(1,3)),0),0)&amp;"～"&amp;ROUND(IFERROR(IF(ABS('C-1'!N47)&gt;=10,IF('C-1'!N47&gt;=0,'C-1'!N47*RANDBETWEEN(110,120)*0.01,'C-1'!N47*RANDBETWEEN(80,90)*0.01),'C-1'!N47+RANDBETWEEN(1,3)),0),0)&amp;"】")</f>
        <v/>
      </c>
      <c r="O47" s="85" t="str">
        <f ca="1">IF('C-1'!O47="","","【"&amp;ROUND(IFERROR(IF(ABS('C-1'!O47)&gt;=10,IF('C-1'!O47&gt;=0,'C-1'!O47*RANDBETWEEN(80,90)*0.01,'C-1'!O47*RANDBETWEEN(110,120)*0.01),'C-1'!O47-RANDBETWEEN(1,3)),0),0)&amp;"～"&amp;ROUND(IFERROR(IF(ABS('C-1'!O47)&gt;=10,IF('C-1'!O47&gt;=0,'C-1'!O47*RANDBETWEEN(110,120)*0.01,'C-1'!O47*RANDBETWEEN(80,90)*0.01),'C-1'!O47+RANDBETWEEN(1,3)),0),0)&amp;"】")</f>
        <v/>
      </c>
      <c r="P47" s="85" t="str">
        <f ca="1">IF('C-1'!P47="","","【"&amp;ROUND(IFERROR(IF(ABS('C-1'!P47)&gt;=10,IF('C-1'!P47&gt;=0,'C-1'!P47*RANDBETWEEN(80,90)*0.01,'C-1'!P47*RANDBETWEEN(110,120)*0.01),'C-1'!P47-RANDBETWEEN(1,3)),0),0)&amp;"～"&amp;ROUND(IFERROR(IF(ABS('C-1'!P47)&gt;=10,IF('C-1'!P47&gt;=0,'C-1'!P47*RANDBETWEEN(110,120)*0.01,'C-1'!P47*RANDBETWEEN(80,90)*0.01),'C-1'!P47+RANDBETWEEN(1,3)),0),0)&amp;"】")</f>
        <v/>
      </c>
      <c r="Q47" s="86" t="str">
        <f ca="1">IF('C-1'!Q47="","","【"&amp;ROUND(IFERROR(IF(ABS('C-1'!Q47)&gt;=10,IF('C-1'!Q47&gt;=0,'C-1'!Q47*RANDBETWEEN(80,90)*0.01,'C-1'!Q47*RANDBETWEEN(110,120)*0.01),'C-1'!Q47-RANDBETWEEN(1,3)),0),0)&amp;"～"&amp;ROUND(IFERROR(IF(ABS('C-1'!Q47)&gt;=10,IF('C-1'!Q47&gt;=0,'C-1'!Q47*RANDBETWEEN(110,120)*0.01,'C-1'!Q47*RANDBETWEEN(80,90)*0.01),'C-1'!Q47+RANDBETWEEN(1,3)),0),0)&amp;"】")</f>
        <v/>
      </c>
      <c r="R47" s="86" t="str">
        <f ca="1">IF('C-1'!R47="","","【"&amp;ROUND(IFERROR(IF(ABS('C-1'!R47)&gt;=10,IF('C-1'!R47&gt;=0,'C-1'!R47*RANDBETWEEN(80,90)*0.01,'C-1'!R47*RANDBETWEEN(110,120)*0.01),'C-1'!R47-RANDBETWEEN(1,3)),0),0)&amp;"～"&amp;ROUND(IFERROR(IF(ABS('C-1'!R47)&gt;=10,IF('C-1'!R47&gt;=0,'C-1'!R47*RANDBETWEEN(110,120)*0.01,'C-1'!R47*RANDBETWEEN(80,90)*0.01),'C-1'!R47+RANDBETWEEN(1,3)),0),0)&amp;"】")</f>
        <v/>
      </c>
      <c r="S47" s="86" t="str">
        <f ca="1">IF('C-1'!S47="","","【"&amp;ROUND(IFERROR(IF(ABS('C-1'!S47)&gt;=10,IF('C-1'!S47&gt;=0,'C-1'!S47*RANDBETWEEN(80,90)*0.01,'C-1'!S47*RANDBETWEEN(110,120)*0.01),'C-1'!S47-RANDBETWEEN(1,3)),0),0)&amp;"～"&amp;ROUND(IFERROR(IF(ABS('C-1'!S47)&gt;=10,IF('C-1'!S47&gt;=0,'C-1'!S47*RANDBETWEEN(110,120)*0.01,'C-1'!S47*RANDBETWEEN(80,90)*0.01),'C-1'!S47+RANDBETWEEN(1,3)),0),0)&amp;"】")</f>
        <v/>
      </c>
      <c r="T47" s="86" t="str">
        <f ca="1">IF('C-1'!T47="","","【"&amp;ROUND(IFERROR(IF(ABS('C-1'!T47)&gt;=10,IF('C-1'!T47&gt;=0,'C-1'!T47*RANDBETWEEN(80,90)*0.01,'C-1'!T47*RANDBETWEEN(110,120)*0.01),'C-1'!T47-RANDBETWEEN(1,3)),0),0)&amp;"～"&amp;ROUND(IFERROR(IF(ABS('C-1'!T47)&gt;=10,IF('C-1'!T47&gt;=0,'C-1'!T47*RANDBETWEEN(110,120)*0.01,'C-1'!T47*RANDBETWEEN(80,90)*0.01),'C-1'!T47+RANDBETWEEN(1,3)),0),0)&amp;"】")</f>
        <v/>
      </c>
      <c r="U47" s="86" t="str">
        <f ca="1">IF('C-1'!U47="","","【"&amp;ROUND(IFERROR(IF(ABS('C-1'!U47)&gt;=10,IF('C-1'!U47&gt;=0,'C-1'!U47*RANDBETWEEN(80,90)*0.01,'C-1'!U47*RANDBETWEEN(110,120)*0.01),'C-1'!U47-RANDBETWEEN(1,3)),0),0)&amp;"～"&amp;ROUND(IFERROR(IF(ABS('C-1'!U47)&gt;=10,IF('C-1'!U47&gt;=0,'C-1'!U47*RANDBETWEEN(110,120)*0.01,'C-1'!U47*RANDBETWEEN(80,90)*0.01),'C-1'!U47+RANDBETWEEN(1,3)),0),0)&amp;"】")</f>
        <v/>
      </c>
      <c r="V47" s="356" t="str">
        <f ca="1">IF('C-1'!V47="","","【"&amp;ROUND(IFERROR(IF(ABS('C-1'!V47)&gt;=10,IF('C-1'!V47&gt;=0,'C-1'!V47*RANDBETWEEN(80,90)*0.01,'C-1'!V47*RANDBETWEEN(110,120)*0.01),'C-1'!V47-RANDBETWEEN(1,3)),0),0)&amp;"～"&amp;ROUND(IFERROR(IF(ABS('C-1'!V47)&gt;=10,IF('C-1'!V47&gt;=0,'C-1'!V47*RANDBETWEEN(110,120)*0.01,'C-1'!V47*RANDBETWEEN(80,90)*0.01),'C-1'!V47+RANDBETWEEN(1,3)),0),0)&amp;"】")</f>
        <v/>
      </c>
      <c r="W47" s="615" t="str">
        <f ca="1">IF('C-1'!W47="","","【"&amp;ROUND(IFERROR(IF(ABS('C-1'!W47)&gt;=10,IF('C-1'!W47&gt;=0,'C-1'!W47*RANDBETWEEN(80,90)*0.01,'C-1'!W47*RANDBETWEEN(110,120)*0.01),'C-1'!W47-RANDBETWEEN(1,3)),0),0)&amp;"～"&amp;ROUND(IFERROR(IF(ABS('C-1'!W47)&gt;=10,IF('C-1'!W47&gt;=0,'C-1'!W47*RANDBETWEEN(110,120)*0.01,'C-1'!W47*RANDBETWEEN(80,90)*0.01),'C-1'!W47+RANDBETWEEN(1,3)),0),0)&amp;"】")</f>
        <v>【-1～2】</v>
      </c>
    </row>
    <row r="48" spans="2:23" ht="14.85" customHeight="1" x14ac:dyDescent="0.15">
      <c r="B48" s="386" t="s">
        <v>396</v>
      </c>
      <c r="C48" s="863" t="str">
        <f>IF(様式一覧表!$D$5="","",様式一覧表!$D$5)</f>
        <v/>
      </c>
      <c r="D48" s="863" t="str">
        <f>'コード '!$C$1</f>
        <v>本邦生産者</v>
      </c>
      <c r="E48" s="864" t="s">
        <v>393</v>
      </c>
      <c r="F48" s="865" t="str">
        <f>IF('C-1'!F48="","",'C-1'!F48)</f>
        <v/>
      </c>
      <c r="G48" s="865" t="str">
        <f>IF('C-1'!G48="","",'C-1'!G48)</f>
        <v/>
      </c>
      <c r="H48" s="865" t="str">
        <f>IF('C-1'!H48="","",'C-1'!H48)</f>
        <v/>
      </c>
      <c r="I48" s="866" t="str">
        <f ca="1">IF('C-1'!I48="","","【"&amp;ROUND(IFERROR(IF(ABS('C-1'!I48)&gt;=10,IF('C-1'!I48&gt;=0,'C-1'!I48*RANDBETWEEN(80,90)*0.01,'C-1'!I48*RANDBETWEEN(110,120)*0.01),'C-1'!I48-RANDBETWEEN(1,3)),0),0)&amp;"～"&amp;ROUND(IFERROR(IF(ABS('C-1'!I48)&gt;=10,IF('C-1'!I48&gt;=0,'C-1'!I48*RANDBETWEEN(110,120)*0.01,'C-1'!I48*RANDBETWEEN(80,90)*0.01),'C-1'!I48+RANDBETWEEN(1,3)),0),0)&amp;"】")</f>
        <v/>
      </c>
      <c r="J48" s="866" t="str">
        <f ca="1">IF('C-1'!J48="","","【"&amp;ROUND(IFERROR(IF(ABS('C-1'!J48)&gt;=10,IF('C-1'!J48&gt;=0,'C-1'!J48*RANDBETWEEN(80,90)*0.01,'C-1'!J48*RANDBETWEEN(110,120)*0.01),'C-1'!J48-RANDBETWEEN(1,3)),0),0)&amp;"～"&amp;ROUND(IFERROR(IF(ABS('C-1'!J48)&gt;=10,IF('C-1'!J48&gt;=0,'C-1'!J48*RANDBETWEEN(110,120)*0.01,'C-1'!J48*RANDBETWEEN(80,90)*0.01),'C-1'!J48+RANDBETWEEN(1,3)),0),0)&amp;"】")</f>
        <v/>
      </c>
      <c r="K48" s="865" t="str">
        <f>IF('C-1'!K48="","",'C-1'!K48)</f>
        <v/>
      </c>
      <c r="L48" s="84" t="str">
        <f ca="1">IF('C-1'!L48="","","【"&amp;ROUND(IFERROR(IF(ABS('C-1'!L48)&gt;=10,IF('C-1'!L48&gt;=0,'C-1'!L48*RANDBETWEEN(80,90)*0.01,'C-1'!L48*RANDBETWEEN(110,120)*0.01),'C-1'!L48-RANDBETWEEN(1,3)),0),0)&amp;"～"&amp;ROUND(IFERROR(IF(ABS('C-1'!L48)&gt;=10,IF('C-1'!L48&gt;=0,'C-1'!L48*RANDBETWEEN(110,120)*0.01,'C-1'!L48*RANDBETWEEN(80,90)*0.01),'C-1'!L48+RANDBETWEEN(1,3)),0),0)&amp;"】")</f>
        <v/>
      </c>
      <c r="M48" s="83" t="str">
        <f ca="1">IF('C-1'!M48="","","【"&amp;ROUND(IFERROR(IF(ABS('C-1'!M48)&gt;=10,IF('C-1'!M48&gt;=0,'C-1'!M48*RANDBETWEEN(80,90)*0.01,'C-1'!M48*RANDBETWEEN(110,120)*0.01),'C-1'!M48-RANDBETWEEN(1,3)),0),0)&amp;"～"&amp;ROUND(IFERROR(IF(ABS('C-1'!M48)&gt;=10,IF('C-1'!M48&gt;=0,'C-1'!M48*RANDBETWEEN(110,120)*0.01,'C-1'!M48*RANDBETWEEN(80,90)*0.01),'C-1'!M48+RANDBETWEEN(1,3)),0),0)&amp;"】")</f>
        <v/>
      </c>
      <c r="N48" s="85" t="str">
        <f ca="1">IF('C-1'!N48="","","【"&amp;ROUND(IFERROR(IF(ABS('C-1'!N48)&gt;=10,IF('C-1'!N48&gt;=0,'C-1'!N48*RANDBETWEEN(80,90)*0.01,'C-1'!N48*RANDBETWEEN(110,120)*0.01),'C-1'!N48-RANDBETWEEN(1,3)),0),0)&amp;"～"&amp;ROUND(IFERROR(IF(ABS('C-1'!N48)&gt;=10,IF('C-1'!N48&gt;=0,'C-1'!N48*RANDBETWEEN(110,120)*0.01,'C-1'!N48*RANDBETWEEN(80,90)*0.01),'C-1'!N48+RANDBETWEEN(1,3)),0),0)&amp;"】")</f>
        <v/>
      </c>
      <c r="O48" s="85" t="str">
        <f ca="1">IF('C-1'!O48="","","【"&amp;ROUND(IFERROR(IF(ABS('C-1'!O48)&gt;=10,IF('C-1'!O48&gt;=0,'C-1'!O48*RANDBETWEEN(80,90)*0.01,'C-1'!O48*RANDBETWEEN(110,120)*0.01),'C-1'!O48-RANDBETWEEN(1,3)),0),0)&amp;"～"&amp;ROUND(IFERROR(IF(ABS('C-1'!O48)&gt;=10,IF('C-1'!O48&gt;=0,'C-1'!O48*RANDBETWEEN(110,120)*0.01,'C-1'!O48*RANDBETWEEN(80,90)*0.01),'C-1'!O48+RANDBETWEEN(1,3)),0),0)&amp;"】")</f>
        <v/>
      </c>
      <c r="P48" s="85" t="str">
        <f ca="1">IF('C-1'!P48="","","【"&amp;ROUND(IFERROR(IF(ABS('C-1'!P48)&gt;=10,IF('C-1'!P48&gt;=0,'C-1'!P48*RANDBETWEEN(80,90)*0.01,'C-1'!P48*RANDBETWEEN(110,120)*0.01),'C-1'!P48-RANDBETWEEN(1,3)),0),0)&amp;"～"&amp;ROUND(IFERROR(IF(ABS('C-1'!P48)&gt;=10,IF('C-1'!P48&gt;=0,'C-1'!P48*RANDBETWEEN(110,120)*0.01,'C-1'!P48*RANDBETWEEN(80,90)*0.01),'C-1'!P48+RANDBETWEEN(1,3)),0),0)&amp;"】")</f>
        <v/>
      </c>
      <c r="Q48" s="86" t="str">
        <f ca="1">IF('C-1'!Q48="","","【"&amp;ROUND(IFERROR(IF(ABS('C-1'!Q48)&gt;=10,IF('C-1'!Q48&gt;=0,'C-1'!Q48*RANDBETWEEN(80,90)*0.01,'C-1'!Q48*RANDBETWEEN(110,120)*0.01),'C-1'!Q48-RANDBETWEEN(1,3)),0),0)&amp;"～"&amp;ROUND(IFERROR(IF(ABS('C-1'!Q48)&gt;=10,IF('C-1'!Q48&gt;=0,'C-1'!Q48*RANDBETWEEN(110,120)*0.01,'C-1'!Q48*RANDBETWEEN(80,90)*0.01),'C-1'!Q48+RANDBETWEEN(1,3)),0),0)&amp;"】")</f>
        <v/>
      </c>
      <c r="R48" s="86" t="str">
        <f ca="1">IF('C-1'!R48="","","【"&amp;ROUND(IFERROR(IF(ABS('C-1'!R48)&gt;=10,IF('C-1'!R48&gt;=0,'C-1'!R48*RANDBETWEEN(80,90)*0.01,'C-1'!R48*RANDBETWEEN(110,120)*0.01),'C-1'!R48-RANDBETWEEN(1,3)),0),0)&amp;"～"&amp;ROUND(IFERROR(IF(ABS('C-1'!R48)&gt;=10,IF('C-1'!R48&gt;=0,'C-1'!R48*RANDBETWEEN(110,120)*0.01,'C-1'!R48*RANDBETWEEN(80,90)*0.01),'C-1'!R48+RANDBETWEEN(1,3)),0),0)&amp;"】")</f>
        <v/>
      </c>
      <c r="S48" s="86" t="str">
        <f ca="1">IF('C-1'!S48="","","【"&amp;ROUND(IFERROR(IF(ABS('C-1'!S48)&gt;=10,IF('C-1'!S48&gt;=0,'C-1'!S48*RANDBETWEEN(80,90)*0.01,'C-1'!S48*RANDBETWEEN(110,120)*0.01),'C-1'!S48-RANDBETWEEN(1,3)),0),0)&amp;"～"&amp;ROUND(IFERROR(IF(ABS('C-1'!S48)&gt;=10,IF('C-1'!S48&gt;=0,'C-1'!S48*RANDBETWEEN(110,120)*0.01,'C-1'!S48*RANDBETWEEN(80,90)*0.01),'C-1'!S48+RANDBETWEEN(1,3)),0),0)&amp;"】")</f>
        <v/>
      </c>
      <c r="T48" s="86" t="str">
        <f ca="1">IF('C-1'!T48="","","【"&amp;ROUND(IFERROR(IF(ABS('C-1'!T48)&gt;=10,IF('C-1'!T48&gt;=0,'C-1'!T48*RANDBETWEEN(80,90)*0.01,'C-1'!T48*RANDBETWEEN(110,120)*0.01),'C-1'!T48-RANDBETWEEN(1,3)),0),0)&amp;"～"&amp;ROUND(IFERROR(IF(ABS('C-1'!T48)&gt;=10,IF('C-1'!T48&gt;=0,'C-1'!T48*RANDBETWEEN(110,120)*0.01,'C-1'!T48*RANDBETWEEN(80,90)*0.01),'C-1'!T48+RANDBETWEEN(1,3)),0),0)&amp;"】")</f>
        <v/>
      </c>
      <c r="U48" s="86" t="str">
        <f ca="1">IF('C-1'!U48="","","【"&amp;ROUND(IFERROR(IF(ABS('C-1'!U48)&gt;=10,IF('C-1'!U48&gt;=0,'C-1'!U48*RANDBETWEEN(80,90)*0.01,'C-1'!U48*RANDBETWEEN(110,120)*0.01),'C-1'!U48-RANDBETWEEN(1,3)),0),0)&amp;"～"&amp;ROUND(IFERROR(IF(ABS('C-1'!U48)&gt;=10,IF('C-1'!U48&gt;=0,'C-1'!U48*RANDBETWEEN(110,120)*0.01,'C-1'!U48*RANDBETWEEN(80,90)*0.01),'C-1'!U48+RANDBETWEEN(1,3)),0),0)&amp;"】")</f>
        <v/>
      </c>
      <c r="V48" s="356" t="str">
        <f ca="1">IF('C-1'!V48="","","【"&amp;ROUND(IFERROR(IF(ABS('C-1'!V48)&gt;=10,IF('C-1'!V48&gt;=0,'C-1'!V48*RANDBETWEEN(80,90)*0.01,'C-1'!V48*RANDBETWEEN(110,120)*0.01),'C-1'!V48-RANDBETWEEN(1,3)),0),0)&amp;"～"&amp;ROUND(IFERROR(IF(ABS('C-1'!V48)&gt;=10,IF('C-1'!V48&gt;=0,'C-1'!V48*RANDBETWEEN(110,120)*0.01,'C-1'!V48*RANDBETWEEN(80,90)*0.01),'C-1'!V48+RANDBETWEEN(1,3)),0),0)&amp;"】")</f>
        <v/>
      </c>
      <c r="W48" s="615" t="str">
        <f ca="1">IF('C-1'!W48="","","【"&amp;ROUND(IFERROR(IF(ABS('C-1'!W48)&gt;=10,IF('C-1'!W48&gt;=0,'C-1'!W48*RANDBETWEEN(80,90)*0.01,'C-1'!W48*RANDBETWEEN(110,120)*0.01),'C-1'!W48-RANDBETWEEN(1,3)),0),0)&amp;"～"&amp;ROUND(IFERROR(IF(ABS('C-1'!W48)&gt;=10,IF('C-1'!W48&gt;=0,'C-1'!W48*RANDBETWEEN(110,120)*0.01,'C-1'!W48*RANDBETWEEN(80,90)*0.01),'C-1'!W48+RANDBETWEEN(1,3)),0),0)&amp;"】")</f>
        <v>【-1～2】</v>
      </c>
    </row>
    <row r="49" spans="2:23" ht="14.85" customHeight="1" thickBot="1" x14ac:dyDescent="0.2">
      <c r="B49" s="648" t="s">
        <v>396</v>
      </c>
      <c r="C49" s="867" t="str">
        <f>IF(様式一覧表!$D$5="","",様式一覧表!$D$5)</f>
        <v/>
      </c>
      <c r="D49" s="867" t="str">
        <f>'コード '!$C$1</f>
        <v>本邦生産者</v>
      </c>
      <c r="E49" s="868" t="s">
        <v>393</v>
      </c>
      <c r="F49" s="865" t="str">
        <f>IF('C-1'!F49="","",'C-1'!F49)</f>
        <v/>
      </c>
      <c r="G49" s="865" t="str">
        <f>IF('C-1'!G49="","",'C-1'!G49)</f>
        <v/>
      </c>
      <c r="H49" s="865" t="str">
        <f>IF('C-1'!H49="","",'C-1'!H49)</f>
        <v/>
      </c>
      <c r="I49" s="877" t="str">
        <f ca="1">IF('C-1'!I49="","","【"&amp;ROUND(IFERROR(IF(ABS('C-1'!I49)&gt;=10,IF('C-1'!I49&gt;=0,'C-1'!I49*RANDBETWEEN(80,90)*0.01,'C-1'!I49*RANDBETWEEN(110,120)*0.01),'C-1'!I49-RANDBETWEEN(1,3)),0),0)&amp;"～"&amp;ROUND(IFERROR(IF(ABS('C-1'!I49)&gt;=10,IF('C-1'!I49&gt;=0,'C-1'!I49*RANDBETWEEN(110,120)*0.01,'C-1'!I49*RANDBETWEEN(80,90)*0.01),'C-1'!I49+RANDBETWEEN(1,3)),0),0)&amp;"】")</f>
        <v/>
      </c>
      <c r="J49" s="877" t="str">
        <f ca="1">IF('C-1'!J49="","","【"&amp;ROUND(IFERROR(IF(ABS('C-1'!J49)&gt;=10,IF('C-1'!J49&gt;=0,'C-1'!J49*RANDBETWEEN(80,90)*0.01,'C-1'!J49*RANDBETWEEN(110,120)*0.01),'C-1'!J49-RANDBETWEEN(1,3)),0),0)&amp;"～"&amp;ROUND(IFERROR(IF(ABS('C-1'!J49)&gt;=10,IF('C-1'!J49&gt;=0,'C-1'!J49*RANDBETWEEN(110,120)*0.01,'C-1'!J49*RANDBETWEEN(80,90)*0.01),'C-1'!J49+RANDBETWEEN(1,3)),0),0)&amp;"】")</f>
        <v/>
      </c>
      <c r="K49" s="865" t="str">
        <f>IF('C-1'!K49="","",'C-1'!K49)</f>
        <v/>
      </c>
      <c r="L49" s="414" t="str">
        <f ca="1">IF('C-1'!L49="","","【"&amp;ROUND(IFERROR(IF(ABS('C-1'!L49)&gt;=10,IF('C-1'!L49&gt;=0,'C-1'!L49*RANDBETWEEN(80,90)*0.01,'C-1'!L49*RANDBETWEEN(110,120)*0.01),'C-1'!L49-RANDBETWEEN(1,3)),0),0)&amp;"～"&amp;ROUND(IFERROR(IF(ABS('C-1'!L49)&gt;=10,IF('C-1'!L49&gt;=0,'C-1'!L49*RANDBETWEEN(110,120)*0.01,'C-1'!L49*RANDBETWEEN(80,90)*0.01),'C-1'!L49+RANDBETWEEN(1,3)),0),0)&amp;"】")</f>
        <v/>
      </c>
      <c r="M49" s="413" t="str">
        <f ca="1">IF('C-1'!M49="","","【"&amp;ROUND(IFERROR(IF(ABS('C-1'!M49)&gt;=10,IF('C-1'!M49&gt;=0,'C-1'!M49*RANDBETWEEN(80,90)*0.01,'C-1'!M49*RANDBETWEEN(110,120)*0.01),'C-1'!M49-RANDBETWEEN(1,3)),0),0)&amp;"～"&amp;ROUND(IFERROR(IF(ABS('C-1'!M49)&gt;=10,IF('C-1'!M49&gt;=0,'C-1'!M49*RANDBETWEEN(110,120)*0.01,'C-1'!M49*RANDBETWEEN(80,90)*0.01),'C-1'!M49+RANDBETWEEN(1,3)),0),0)&amp;"】")</f>
        <v/>
      </c>
      <c r="N49" s="415" t="str">
        <f ca="1">IF('C-1'!N49="","","【"&amp;ROUND(IFERROR(IF(ABS('C-1'!N49)&gt;=10,IF('C-1'!N49&gt;=0,'C-1'!N49*RANDBETWEEN(80,90)*0.01,'C-1'!N49*RANDBETWEEN(110,120)*0.01),'C-1'!N49-RANDBETWEEN(1,3)),0),0)&amp;"～"&amp;ROUND(IFERROR(IF(ABS('C-1'!N49)&gt;=10,IF('C-1'!N49&gt;=0,'C-1'!N49*RANDBETWEEN(110,120)*0.01,'C-1'!N49*RANDBETWEEN(80,90)*0.01),'C-1'!N49+RANDBETWEEN(1,3)),0),0)&amp;"】")</f>
        <v/>
      </c>
      <c r="O49" s="415" t="str">
        <f ca="1">IF('C-1'!O49="","","【"&amp;ROUND(IFERROR(IF(ABS('C-1'!O49)&gt;=10,IF('C-1'!O49&gt;=0,'C-1'!O49*RANDBETWEEN(80,90)*0.01,'C-1'!O49*RANDBETWEEN(110,120)*0.01),'C-1'!O49-RANDBETWEEN(1,3)),0),0)&amp;"～"&amp;ROUND(IFERROR(IF(ABS('C-1'!O49)&gt;=10,IF('C-1'!O49&gt;=0,'C-1'!O49*RANDBETWEEN(110,120)*0.01,'C-1'!O49*RANDBETWEEN(80,90)*0.01),'C-1'!O49+RANDBETWEEN(1,3)),0),0)&amp;"】")</f>
        <v/>
      </c>
      <c r="P49" s="415" t="str">
        <f ca="1">IF('C-1'!P49="","","【"&amp;ROUND(IFERROR(IF(ABS('C-1'!P49)&gt;=10,IF('C-1'!P49&gt;=0,'C-1'!P49*RANDBETWEEN(80,90)*0.01,'C-1'!P49*RANDBETWEEN(110,120)*0.01),'C-1'!P49-RANDBETWEEN(1,3)),0),0)&amp;"～"&amp;ROUND(IFERROR(IF(ABS('C-1'!P49)&gt;=10,IF('C-1'!P49&gt;=0,'C-1'!P49*RANDBETWEEN(110,120)*0.01,'C-1'!P49*RANDBETWEEN(80,90)*0.01),'C-1'!P49+RANDBETWEEN(1,3)),0),0)&amp;"】")</f>
        <v/>
      </c>
      <c r="Q49" s="416" t="str">
        <f ca="1">IF('C-1'!Q49="","","【"&amp;ROUND(IFERROR(IF(ABS('C-1'!Q49)&gt;=10,IF('C-1'!Q49&gt;=0,'C-1'!Q49*RANDBETWEEN(80,90)*0.01,'C-1'!Q49*RANDBETWEEN(110,120)*0.01),'C-1'!Q49-RANDBETWEEN(1,3)),0),0)&amp;"～"&amp;ROUND(IFERROR(IF(ABS('C-1'!Q49)&gt;=10,IF('C-1'!Q49&gt;=0,'C-1'!Q49*RANDBETWEEN(110,120)*0.01,'C-1'!Q49*RANDBETWEEN(80,90)*0.01),'C-1'!Q49+RANDBETWEEN(1,3)),0),0)&amp;"】")</f>
        <v/>
      </c>
      <c r="R49" s="416" t="str">
        <f ca="1">IF('C-1'!R49="","","【"&amp;ROUND(IFERROR(IF(ABS('C-1'!R49)&gt;=10,IF('C-1'!R49&gt;=0,'C-1'!R49*RANDBETWEEN(80,90)*0.01,'C-1'!R49*RANDBETWEEN(110,120)*0.01),'C-1'!R49-RANDBETWEEN(1,3)),0),0)&amp;"～"&amp;ROUND(IFERROR(IF(ABS('C-1'!R49)&gt;=10,IF('C-1'!R49&gt;=0,'C-1'!R49*RANDBETWEEN(110,120)*0.01,'C-1'!R49*RANDBETWEEN(80,90)*0.01),'C-1'!R49+RANDBETWEEN(1,3)),0),0)&amp;"】")</f>
        <v/>
      </c>
      <c r="S49" s="416" t="str">
        <f ca="1">IF('C-1'!S49="","","【"&amp;ROUND(IFERROR(IF(ABS('C-1'!S49)&gt;=10,IF('C-1'!S49&gt;=0,'C-1'!S49*RANDBETWEEN(80,90)*0.01,'C-1'!S49*RANDBETWEEN(110,120)*0.01),'C-1'!S49-RANDBETWEEN(1,3)),0),0)&amp;"～"&amp;ROUND(IFERROR(IF(ABS('C-1'!S49)&gt;=10,IF('C-1'!S49&gt;=0,'C-1'!S49*RANDBETWEEN(110,120)*0.01,'C-1'!S49*RANDBETWEEN(80,90)*0.01),'C-1'!S49+RANDBETWEEN(1,3)),0),0)&amp;"】")</f>
        <v/>
      </c>
      <c r="T49" s="416" t="str">
        <f ca="1">IF('C-1'!T49="","","【"&amp;ROUND(IFERROR(IF(ABS('C-1'!T49)&gt;=10,IF('C-1'!T49&gt;=0,'C-1'!T49*RANDBETWEEN(80,90)*0.01,'C-1'!T49*RANDBETWEEN(110,120)*0.01),'C-1'!T49-RANDBETWEEN(1,3)),0),0)&amp;"～"&amp;ROUND(IFERROR(IF(ABS('C-1'!T49)&gt;=10,IF('C-1'!T49&gt;=0,'C-1'!T49*RANDBETWEEN(110,120)*0.01,'C-1'!T49*RANDBETWEEN(80,90)*0.01),'C-1'!T49+RANDBETWEEN(1,3)),0),0)&amp;"】")</f>
        <v/>
      </c>
      <c r="U49" s="416" t="str">
        <f ca="1">IF('C-1'!U49="","","【"&amp;ROUND(IFERROR(IF(ABS('C-1'!U49)&gt;=10,IF('C-1'!U49&gt;=0,'C-1'!U49*RANDBETWEEN(80,90)*0.01,'C-1'!U49*RANDBETWEEN(110,120)*0.01),'C-1'!U49-RANDBETWEEN(1,3)),0),0)&amp;"～"&amp;ROUND(IFERROR(IF(ABS('C-1'!U49)&gt;=10,IF('C-1'!U49&gt;=0,'C-1'!U49*RANDBETWEEN(110,120)*0.01,'C-1'!U49*RANDBETWEEN(80,90)*0.01),'C-1'!U49+RANDBETWEEN(1,3)),0),0)&amp;"】")</f>
        <v/>
      </c>
      <c r="V49" s="417" t="str">
        <f ca="1">IF('C-1'!V49="","","【"&amp;ROUND(IFERROR(IF(ABS('C-1'!V49)&gt;=10,IF('C-1'!V49&gt;=0,'C-1'!V49*RANDBETWEEN(80,90)*0.01,'C-1'!V49*RANDBETWEEN(110,120)*0.01),'C-1'!V49-RANDBETWEEN(1,3)),0),0)&amp;"～"&amp;ROUND(IFERROR(IF(ABS('C-1'!V49)&gt;=10,IF('C-1'!V49&gt;=0,'C-1'!V49*RANDBETWEEN(110,120)*0.01,'C-1'!V49*RANDBETWEEN(80,90)*0.01),'C-1'!V49+RANDBETWEEN(1,3)),0),0)&amp;"】")</f>
        <v/>
      </c>
      <c r="W49" s="616" t="str">
        <f ca="1">IF('C-1'!W49="","","【"&amp;ROUND(IFERROR(IF(ABS('C-1'!W49)&gt;=10,IF('C-1'!W49&gt;=0,'C-1'!W49*RANDBETWEEN(80,90)*0.01,'C-1'!W49*RANDBETWEEN(110,120)*0.01),'C-1'!W49-RANDBETWEEN(1,3)),0),0)&amp;"～"&amp;ROUND(IFERROR(IF(ABS('C-1'!W49)&gt;=10,IF('C-1'!W49&gt;=0,'C-1'!W49*RANDBETWEEN(110,120)*0.01,'C-1'!W49*RANDBETWEEN(80,90)*0.01),'C-1'!W49+RANDBETWEEN(1,3)),0),0)&amp;"】")</f>
        <v>【-3～3】</v>
      </c>
    </row>
    <row r="50" spans="2:23" ht="14.85" customHeight="1" thickTop="1" thickBot="1" x14ac:dyDescent="0.2">
      <c r="B50" s="387" t="s">
        <v>394</v>
      </c>
      <c r="C50" s="870"/>
      <c r="D50" s="871"/>
      <c r="E50" s="872"/>
      <c r="F50" s="870"/>
      <c r="G50" s="870"/>
      <c r="H50" s="870"/>
      <c r="I50" s="878" t="str">
        <f ca="1">IF('C-1'!I50="","","【"&amp;ROUND(IFERROR(IF(ABS('C-1'!I50)&gt;=10,IF('C-1'!I50&gt;=0,'C-1'!I50*RANDBETWEEN(80,90)*0.01,'C-1'!I50*RANDBETWEEN(110,120)*0.01),'C-1'!I50-RANDBETWEEN(1,3)),0),0)&amp;"～"&amp;ROUND(IFERROR(IF(ABS('C-1'!I50)&gt;=10,IF('C-1'!I50&gt;=0,'C-1'!I50*RANDBETWEEN(110,120)*0.01,'C-1'!I50*RANDBETWEEN(80,90)*0.01),'C-1'!I50+RANDBETWEEN(1,3)),0),0)&amp;"】")</f>
        <v>【-1～2】</v>
      </c>
      <c r="J50" s="878" t="str">
        <f ca="1">IF('C-1'!J50="","","【"&amp;ROUND(IFERROR(IF(ABS('C-1'!J50)&gt;=10,IF('C-1'!J50&gt;=0,'C-1'!J50*RANDBETWEEN(80,90)*0.01,'C-1'!J50*RANDBETWEEN(110,120)*0.01),'C-1'!J50-RANDBETWEEN(1,3)),0),0)&amp;"～"&amp;ROUND(IFERROR(IF(ABS('C-1'!J50)&gt;=10,IF('C-1'!J50&gt;=0,'C-1'!J50*RANDBETWEEN(110,120)*0.01,'C-1'!J50*RANDBETWEEN(80,90)*0.01),'C-1'!J50+RANDBETWEEN(1,3)),0),0)&amp;"】")</f>
        <v>【-2～1】</v>
      </c>
      <c r="K50" s="879"/>
      <c r="L50" s="650" t="str">
        <f ca="1">IF('C-1'!L50="","","【"&amp;ROUND(IFERROR(IF(ABS('C-1'!L50)&gt;=10,IF('C-1'!L50&gt;=0,'C-1'!L50*RANDBETWEEN(80,90)*0.01,'C-1'!L50*RANDBETWEEN(110,120)*0.01),'C-1'!L50-RANDBETWEEN(1,3)),0),0)&amp;"～"&amp;ROUND(IFERROR(IF(ABS('C-1'!L50)&gt;=10,IF('C-1'!L50&gt;=0,'C-1'!L50*RANDBETWEEN(110,120)*0.01,'C-1'!L50*RANDBETWEEN(80,90)*0.01),'C-1'!L50+RANDBETWEEN(1,3)),0),0)&amp;"】")</f>
        <v/>
      </c>
      <c r="M50" s="649" t="str">
        <f ca="1">IF('C-1'!M50="","","【"&amp;ROUND(IFERROR(IF(ABS('C-1'!M50)&gt;=10,IF('C-1'!M50&gt;=0,'C-1'!M50*RANDBETWEEN(80,90)*0.01,'C-1'!M50*RANDBETWEEN(110,120)*0.01),'C-1'!M50-RANDBETWEEN(1,3)),0),0)&amp;"～"&amp;ROUND(IFERROR(IF(ABS('C-1'!M50)&gt;=10,IF('C-1'!M50&gt;=0,'C-1'!M50*RANDBETWEEN(110,120)*0.01,'C-1'!M50*RANDBETWEEN(80,90)*0.01),'C-1'!M50+RANDBETWEEN(1,3)),0),0)&amp;"】")</f>
        <v>【-2～2】</v>
      </c>
      <c r="N50" s="649" t="str">
        <f ca="1">IF('C-1'!N50="","","【"&amp;ROUND(IFERROR(IF(ABS('C-1'!N50)&gt;=10,IF('C-1'!N50&gt;=0,'C-1'!N50*RANDBETWEEN(80,90)*0.01,'C-1'!N50*RANDBETWEEN(110,120)*0.01),'C-1'!N50-RANDBETWEEN(1,3)),0),0)&amp;"～"&amp;ROUND(IFERROR(IF(ABS('C-1'!N50)&gt;=10,IF('C-1'!N50&gt;=0,'C-1'!N50*RANDBETWEEN(110,120)*0.01,'C-1'!N50*RANDBETWEEN(80,90)*0.01),'C-1'!N50+RANDBETWEEN(1,3)),0),0)&amp;"】")</f>
        <v>【-2～3】</v>
      </c>
      <c r="O50" s="649" t="str">
        <f ca="1">IF('C-1'!O50="","","【"&amp;ROUND(IFERROR(IF(ABS('C-1'!O50)&gt;=10,IF('C-1'!O50&gt;=0,'C-1'!O50*RANDBETWEEN(80,90)*0.01,'C-1'!O50*RANDBETWEEN(110,120)*0.01),'C-1'!O50-RANDBETWEEN(1,3)),0),0)&amp;"～"&amp;ROUND(IFERROR(IF(ABS('C-1'!O50)&gt;=10,IF('C-1'!O50&gt;=0,'C-1'!O50*RANDBETWEEN(110,120)*0.01,'C-1'!O50*RANDBETWEEN(80,90)*0.01),'C-1'!O50+RANDBETWEEN(1,3)),0),0)&amp;"】")</f>
        <v>【-3～1】</v>
      </c>
      <c r="P50" s="649" t="str">
        <f ca="1">IF('C-1'!P50="","","【"&amp;ROUND(IFERROR(IF(ABS('C-1'!P50)&gt;=10,IF('C-1'!P50&gt;=0,'C-1'!P50*RANDBETWEEN(80,90)*0.01,'C-1'!P50*RANDBETWEEN(110,120)*0.01),'C-1'!P50-RANDBETWEEN(1,3)),0),0)&amp;"～"&amp;ROUND(IFERROR(IF(ABS('C-1'!P50)&gt;=10,IF('C-1'!P50&gt;=0,'C-1'!P50*RANDBETWEEN(110,120)*0.01,'C-1'!P50*RANDBETWEEN(80,90)*0.01),'C-1'!P50+RANDBETWEEN(1,3)),0),0)&amp;"】")</f>
        <v>【-3～2】</v>
      </c>
      <c r="Q50" s="649" t="str">
        <f ca="1">IF('C-1'!Q50="","","【"&amp;ROUND(IFERROR(IF(ABS('C-1'!Q50)&gt;=10,IF('C-1'!Q50&gt;=0,'C-1'!Q50*RANDBETWEEN(80,90)*0.01,'C-1'!Q50*RANDBETWEEN(110,120)*0.01),'C-1'!Q50-RANDBETWEEN(1,3)),0),0)&amp;"～"&amp;ROUND(IFERROR(IF(ABS('C-1'!Q50)&gt;=10,IF('C-1'!Q50&gt;=0,'C-1'!Q50*RANDBETWEEN(110,120)*0.01,'C-1'!Q50*RANDBETWEEN(80,90)*0.01),'C-1'!Q50+RANDBETWEEN(1,3)),0),0)&amp;"】")</f>
        <v/>
      </c>
      <c r="R50" s="649" t="str">
        <f ca="1">IF('C-1'!R50="","","【"&amp;ROUND(IFERROR(IF(ABS('C-1'!R50)&gt;=10,IF('C-1'!R50&gt;=0,'C-1'!R50*RANDBETWEEN(80,90)*0.01,'C-1'!R50*RANDBETWEEN(110,120)*0.01),'C-1'!R50-RANDBETWEEN(1,3)),0),0)&amp;"～"&amp;ROUND(IFERROR(IF(ABS('C-1'!R50)&gt;=10,IF('C-1'!R50&gt;=0,'C-1'!R50*RANDBETWEEN(110,120)*0.01,'C-1'!R50*RANDBETWEEN(80,90)*0.01),'C-1'!R50+RANDBETWEEN(1,3)),0),0)&amp;"】")</f>
        <v/>
      </c>
      <c r="S50" s="649" t="str">
        <f ca="1">IF('C-1'!S50="","","【"&amp;ROUND(IFERROR(IF(ABS('C-1'!S50)&gt;=10,IF('C-1'!S50&gt;=0,'C-1'!S50*RANDBETWEEN(80,90)*0.01,'C-1'!S50*RANDBETWEEN(110,120)*0.01),'C-1'!S50-RANDBETWEEN(1,3)),0),0)&amp;"～"&amp;ROUND(IFERROR(IF(ABS('C-1'!S50)&gt;=10,IF('C-1'!S50&gt;=0,'C-1'!S50*RANDBETWEEN(110,120)*0.01,'C-1'!S50*RANDBETWEEN(80,90)*0.01),'C-1'!S50+RANDBETWEEN(1,3)),0),0)&amp;"】")</f>
        <v/>
      </c>
      <c r="T50" s="649" t="str">
        <f ca="1">IF('C-1'!T50="","","【"&amp;ROUND(IFERROR(IF(ABS('C-1'!T50)&gt;=10,IF('C-1'!T50&gt;=0,'C-1'!T50*RANDBETWEEN(80,90)*0.01,'C-1'!T50*RANDBETWEEN(110,120)*0.01),'C-1'!T50-RANDBETWEEN(1,3)),0),0)&amp;"～"&amp;ROUND(IFERROR(IF(ABS('C-1'!T50)&gt;=10,IF('C-1'!T50&gt;=0,'C-1'!T50*RANDBETWEEN(110,120)*0.01,'C-1'!T50*RANDBETWEEN(80,90)*0.01),'C-1'!T50+RANDBETWEEN(1,3)),0),0)&amp;"】")</f>
        <v/>
      </c>
      <c r="U50" s="649" t="str">
        <f ca="1">IF('C-1'!U50="","","【"&amp;ROUND(IFERROR(IF(ABS('C-1'!U50)&gt;=10,IF('C-1'!U50&gt;=0,'C-1'!U50*RANDBETWEEN(80,90)*0.01,'C-1'!U50*RANDBETWEEN(110,120)*0.01),'C-1'!U50-RANDBETWEEN(1,3)),0),0)&amp;"～"&amp;ROUND(IFERROR(IF(ABS('C-1'!U50)&gt;=10,IF('C-1'!U50&gt;=0,'C-1'!U50*RANDBETWEEN(110,120)*0.01,'C-1'!U50*RANDBETWEEN(80,90)*0.01),'C-1'!U50+RANDBETWEEN(1,3)),0),0)&amp;"】")</f>
        <v/>
      </c>
      <c r="V50" s="651" t="str">
        <f ca="1">IF('C-1'!V50="","","【"&amp;ROUND(IFERROR(IF(ABS('C-1'!V50)&gt;=10,IF('C-1'!V50&gt;=0,'C-1'!V50*RANDBETWEEN(80,90)*0.01,'C-1'!V50*RANDBETWEEN(110,120)*0.01),'C-1'!V50-RANDBETWEEN(1,3)),0),0)&amp;"～"&amp;ROUND(IFERROR(IF(ABS('C-1'!V50)&gt;=10,IF('C-1'!V50&gt;=0,'C-1'!V50*RANDBETWEEN(110,120)*0.01,'C-1'!V50*RANDBETWEEN(80,90)*0.01),'C-1'!V50+RANDBETWEEN(1,3)),0),0)&amp;"】")</f>
        <v/>
      </c>
      <c r="W50" s="652" t="str">
        <f ca="1">IF('C-1'!W50="","","【"&amp;ROUND(IFERROR(IF(ABS('C-1'!W50)&gt;=10,IF('C-1'!W50&gt;=0,'C-1'!W50*RANDBETWEEN(80,90)*0.01,'C-1'!W50*RANDBETWEEN(110,120)*0.01),'C-1'!W50-RANDBETWEEN(1,3)),0),0)&amp;"～"&amp;ROUND(IFERROR(IF(ABS('C-1'!W50)&gt;=10,IF('C-1'!W50&gt;=0,'C-1'!W50*RANDBETWEEN(110,120)*0.01,'C-1'!W50*RANDBETWEEN(80,90)*0.01),'C-1'!W50+RANDBETWEEN(1,3)),0),0)&amp;"】")</f>
        <v>【-1～1】</v>
      </c>
    </row>
    <row r="51" spans="2:23" ht="15" customHeight="1" x14ac:dyDescent="0.15">
      <c r="B51" s="653" t="s">
        <v>397</v>
      </c>
      <c r="C51" s="858" t="str">
        <f>IF(様式一覧表!$D$5="","",様式一覧表!$D$5)</f>
        <v/>
      </c>
      <c r="D51" s="858" t="str">
        <f>'コード '!$C$1</f>
        <v>本邦生産者</v>
      </c>
      <c r="E51" s="859" t="s">
        <v>390</v>
      </c>
      <c r="F51" s="880" t="s">
        <v>391</v>
      </c>
      <c r="G51" s="860" t="s">
        <v>392</v>
      </c>
      <c r="H51" s="860" t="s">
        <v>392</v>
      </c>
      <c r="I51" s="862" t="str">
        <f ca="1">IF('C-1'!I51="","","【"&amp;ROUND(IFERROR(IF(ABS('C-1'!I51)&gt;=10,IF('C-1'!I51&gt;=0,'C-1'!I51*RANDBETWEEN(80,90)*0.01,'C-1'!I51*RANDBETWEEN(110,120)*0.01),'C-1'!I51-RANDBETWEEN(1,3)),0),0)&amp;"～"&amp;ROUND(IFERROR(IF(ABS('C-1'!I51)&gt;=10,IF('C-1'!I51&gt;=0,'C-1'!I51*RANDBETWEEN(110,120)*0.01,'C-1'!I51*RANDBETWEEN(80,90)*0.01),'C-1'!I51+RANDBETWEEN(1,3)),0),0)&amp;"】")</f>
        <v/>
      </c>
      <c r="J51" s="862" t="str">
        <f ca="1">IF('C-1'!J51="","","【"&amp;ROUND(IFERROR(IF(ABS('C-1'!J51)&gt;=10,IF('C-1'!J51&gt;=0,'C-1'!J51*RANDBETWEEN(80,90)*0.01,'C-1'!J51*RANDBETWEEN(110,120)*0.01),'C-1'!J51-RANDBETWEEN(1,3)),0),0)&amp;"～"&amp;ROUND(IFERROR(IF(ABS('C-1'!J51)&gt;=10,IF('C-1'!J51&gt;=0,'C-1'!J51*RANDBETWEEN(110,120)*0.01,'C-1'!J51*RANDBETWEEN(80,90)*0.01),'C-1'!J51+RANDBETWEEN(1,3)),0),0)&amp;"】")</f>
        <v/>
      </c>
      <c r="K51" s="861" t="s">
        <v>392</v>
      </c>
      <c r="L51" s="80" t="str">
        <f ca="1">IF('C-1'!L51="","","【"&amp;ROUND(IFERROR(IF(ABS('C-1'!L51)&gt;=10,IF('C-1'!L51&gt;=0,'C-1'!L51*RANDBETWEEN(80,90)*0.01,'C-1'!L51*RANDBETWEEN(110,120)*0.01),'C-1'!L51-RANDBETWEEN(1,3)),0),0)&amp;"～"&amp;ROUND(IFERROR(IF(ABS('C-1'!L51)&gt;=10,IF('C-1'!L51&gt;=0,'C-1'!L51*RANDBETWEEN(110,120)*0.01,'C-1'!L51*RANDBETWEEN(80,90)*0.01),'C-1'!L51+RANDBETWEEN(1,3)),0),0)&amp;"】")</f>
        <v/>
      </c>
      <c r="M51" s="79" t="str">
        <f ca="1">IF('C-1'!M51="","","【"&amp;ROUND(IFERROR(IF(ABS('C-1'!M51)&gt;=10,IF('C-1'!M51&gt;=0,'C-1'!M51*RANDBETWEEN(80,90)*0.01,'C-1'!M51*RANDBETWEEN(110,120)*0.01),'C-1'!M51-RANDBETWEEN(1,3)),0),0)&amp;"～"&amp;ROUND(IFERROR(IF(ABS('C-1'!M51)&gt;=10,IF('C-1'!M51&gt;=0,'C-1'!M51*RANDBETWEEN(110,120)*0.01,'C-1'!M51*RANDBETWEEN(80,90)*0.01),'C-1'!M51+RANDBETWEEN(1,3)),0),0)&amp;"】")</f>
        <v/>
      </c>
      <c r="N51" s="81" t="str">
        <f ca="1">IF('C-1'!N51="","","【"&amp;ROUND(IFERROR(IF(ABS('C-1'!N51)&gt;=10,IF('C-1'!N51&gt;=0,'C-1'!N51*RANDBETWEEN(80,90)*0.01,'C-1'!N51*RANDBETWEEN(110,120)*0.01),'C-1'!N51-RANDBETWEEN(1,3)),0),0)&amp;"～"&amp;ROUND(IFERROR(IF(ABS('C-1'!N51)&gt;=10,IF('C-1'!N51&gt;=0,'C-1'!N51*RANDBETWEEN(110,120)*0.01,'C-1'!N51*RANDBETWEEN(80,90)*0.01),'C-1'!N51+RANDBETWEEN(1,3)),0),0)&amp;"】")</f>
        <v/>
      </c>
      <c r="O51" s="81" t="str">
        <f ca="1">IF('C-1'!O51="","","【"&amp;ROUND(IFERROR(IF(ABS('C-1'!O51)&gt;=10,IF('C-1'!O51&gt;=0,'C-1'!O51*RANDBETWEEN(80,90)*0.01,'C-1'!O51*RANDBETWEEN(110,120)*0.01),'C-1'!O51-RANDBETWEEN(1,3)),0),0)&amp;"～"&amp;ROUND(IFERROR(IF(ABS('C-1'!O51)&gt;=10,IF('C-1'!O51&gt;=0,'C-1'!O51*RANDBETWEEN(110,120)*0.01,'C-1'!O51*RANDBETWEEN(80,90)*0.01),'C-1'!O51+RANDBETWEEN(1,3)),0),0)&amp;"】")</f>
        <v/>
      </c>
      <c r="P51" s="81" t="str">
        <f ca="1">IF('C-1'!P51="","","【"&amp;ROUND(IFERROR(IF(ABS('C-1'!P51)&gt;=10,IF('C-1'!P51&gt;=0,'C-1'!P51*RANDBETWEEN(80,90)*0.01,'C-1'!P51*RANDBETWEEN(110,120)*0.01),'C-1'!P51-RANDBETWEEN(1,3)),0),0)&amp;"～"&amp;ROUND(IFERROR(IF(ABS('C-1'!P51)&gt;=10,IF('C-1'!P51&gt;=0,'C-1'!P51*RANDBETWEEN(110,120)*0.01,'C-1'!P51*RANDBETWEEN(80,90)*0.01),'C-1'!P51+RANDBETWEEN(1,3)),0),0)&amp;"】")</f>
        <v/>
      </c>
      <c r="Q51" s="82" t="str">
        <f ca="1">IF('C-1'!Q51="","","【"&amp;ROUND(IFERROR(IF(ABS('C-1'!Q51)&gt;=10,IF('C-1'!Q51&gt;=0,'C-1'!Q51*RANDBETWEEN(80,90)*0.01,'C-1'!Q51*RANDBETWEEN(110,120)*0.01),'C-1'!Q51-RANDBETWEEN(1,3)),0),0)&amp;"～"&amp;ROUND(IFERROR(IF(ABS('C-1'!Q51)&gt;=10,IF('C-1'!Q51&gt;=0,'C-1'!Q51*RANDBETWEEN(110,120)*0.01,'C-1'!Q51*RANDBETWEEN(80,90)*0.01),'C-1'!Q51+RANDBETWEEN(1,3)),0),0)&amp;"】")</f>
        <v/>
      </c>
      <c r="R51" s="82" t="str">
        <f ca="1">IF('C-1'!R51="","","【"&amp;ROUND(IFERROR(IF(ABS('C-1'!R51)&gt;=10,IF('C-1'!R51&gt;=0,'C-1'!R51*RANDBETWEEN(80,90)*0.01,'C-1'!R51*RANDBETWEEN(110,120)*0.01),'C-1'!R51-RANDBETWEEN(1,3)),0),0)&amp;"～"&amp;ROUND(IFERROR(IF(ABS('C-1'!R51)&gt;=10,IF('C-1'!R51&gt;=0,'C-1'!R51*RANDBETWEEN(110,120)*0.01,'C-1'!R51*RANDBETWEEN(80,90)*0.01),'C-1'!R51+RANDBETWEEN(1,3)),0),0)&amp;"】")</f>
        <v/>
      </c>
      <c r="S51" s="82" t="str">
        <f ca="1">IF('C-1'!S51="","","【"&amp;ROUND(IFERROR(IF(ABS('C-1'!S51)&gt;=10,IF('C-1'!S51&gt;=0,'C-1'!S51*RANDBETWEEN(80,90)*0.01,'C-1'!S51*RANDBETWEEN(110,120)*0.01),'C-1'!S51-RANDBETWEEN(1,3)),0),0)&amp;"～"&amp;ROUND(IFERROR(IF(ABS('C-1'!S51)&gt;=10,IF('C-1'!S51&gt;=0,'C-1'!S51*RANDBETWEEN(110,120)*0.01,'C-1'!S51*RANDBETWEEN(80,90)*0.01),'C-1'!S51+RANDBETWEEN(1,3)),0),0)&amp;"】")</f>
        <v/>
      </c>
      <c r="T51" s="82" t="str">
        <f ca="1">IF('C-1'!T51="","","【"&amp;ROUND(IFERROR(IF(ABS('C-1'!T51)&gt;=10,IF('C-1'!T51&gt;=0,'C-1'!T51*RANDBETWEEN(80,90)*0.01,'C-1'!T51*RANDBETWEEN(110,120)*0.01),'C-1'!T51-RANDBETWEEN(1,3)),0),0)&amp;"～"&amp;ROUND(IFERROR(IF(ABS('C-1'!T51)&gt;=10,IF('C-1'!T51&gt;=0,'C-1'!T51*RANDBETWEEN(110,120)*0.01,'C-1'!T51*RANDBETWEEN(80,90)*0.01),'C-1'!T51+RANDBETWEEN(1,3)),0),0)&amp;"】")</f>
        <v/>
      </c>
      <c r="U51" s="82" t="str">
        <f ca="1">IF('C-1'!U51="","","【"&amp;ROUND(IFERROR(IF(ABS('C-1'!U51)&gt;=10,IF('C-1'!U51&gt;=0,'C-1'!U51*RANDBETWEEN(80,90)*0.01,'C-1'!U51*RANDBETWEEN(110,120)*0.01),'C-1'!U51-RANDBETWEEN(1,3)),0),0)&amp;"～"&amp;ROUND(IFERROR(IF(ABS('C-1'!U51)&gt;=10,IF('C-1'!U51&gt;=0,'C-1'!U51*RANDBETWEEN(110,120)*0.01,'C-1'!U51*RANDBETWEEN(80,90)*0.01),'C-1'!U51+RANDBETWEEN(1,3)),0),0)&amp;"】")</f>
        <v/>
      </c>
      <c r="V51" s="585" t="str">
        <f ca="1">IF('C-1'!V51="","","【"&amp;ROUND(IFERROR(IF(ABS('C-1'!V51)&gt;=10,IF('C-1'!V51&gt;=0,'C-1'!V51*RANDBETWEEN(80,90)*0.01,'C-1'!V51*RANDBETWEEN(110,120)*0.01),'C-1'!V51-RANDBETWEEN(1,3)),0),0)&amp;"～"&amp;ROUND(IFERROR(IF(ABS('C-1'!V51)&gt;=10,IF('C-1'!V51&gt;=0,'C-1'!V51*RANDBETWEEN(110,120)*0.01,'C-1'!V51*RANDBETWEEN(80,90)*0.01),'C-1'!V51+RANDBETWEEN(1,3)),0),0)&amp;"】")</f>
        <v/>
      </c>
      <c r="W51" s="618" t="str">
        <f ca="1">IF('C-1'!W51="","","【"&amp;ROUND(IFERROR(IF(ABS('C-1'!W51)&gt;=10,IF('C-1'!W51&gt;=0,'C-1'!W51*RANDBETWEEN(80,90)*0.01,'C-1'!W51*RANDBETWEEN(110,120)*0.01),'C-1'!W51-RANDBETWEEN(1,3)),0),0)&amp;"～"&amp;ROUND(IFERROR(IF(ABS('C-1'!W51)&gt;=10,IF('C-1'!W51&gt;=0,'C-1'!W51*RANDBETWEEN(110,120)*0.01,'C-1'!W51*RANDBETWEEN(80,90)*0.01),'C-1'!W51+RANDBETWEEN(1,3)),0),0)&amp;"】")</f>
        <v>【-2～1】</v>
      </c>
    </row>
    <row r="52" spans="2:23" ht="15" customHeight="1" x14ac:dyDescent="0.15">
      <c r="B52" s="386" t="s">
        <v>397</v>
      </c>
      <c r="C52" s="863" t="str">
        <f>IF(様式一覧表!$D$5="","",様式一覧表!$D$5)</f>
        <v/>
      </c>
      <c r="D52" s="863" t="str">
        <f>'コード '!$C$1</f>
        <v>本邦生産者</v>
      </c>
      <c r="E52" s="864" t="s">
        <v>393</v>
      </c>
      <c r="F52" s="865" t="str">
        <f>IF('C-1'!F52="","",'C-1'!F52)</f>
        <v/>
      </c>
      <c r="G52" s="865" t="str">
        <f>IF('C-1'!G52="","",'C-1'!G52)</f>
        <v/>
      </c>
      <c r="H52" s="865" t="str">
        <f>IF('C-1'!H52="","",'C-1'!H52)</f>
        <v/>
      </c>
      <c r="I52" s="866" t="str">
        <f ca="1">IF('C-1'!I52="","","【"&amp;ROUND(IFERROR(IF(ABS('C-1'!I52)&gt;=10,IF('C-1'!I52&gt;=0,'C-1'!I52*RANDBETWEEN(80,90)*0.01,'C-1'!I52*RANDBETWEEN(110,120)*0.01),'C-1'!I52-RANDBETWEEN(1,3)),0),0)&amp;"～"&amp;ROUND(IFERROR(IF(ABS('C-1'!I52)&gt;=10,IF('C-1'!I52&gt;=0,'C-1'!I52*RANDBETWEEN(110,120)*0.01,'C-1'!I52*RANDBETWEEN(80,90)*0.01),'C-1'!I52+RANDBETWEEN(1,3)),0),0)&amp;"】")</f>
        <v/>
      </c>
      <c r="J52" s="866" t="str">
        <f ca="1">IF('C-1'!J52="","","【"&amp;ROUND(IFERROR(IF(ABS('C-1'!J52)&gt;=10,IF('C-1'!J52&gt;=0,'C-1'!J52*RANDBETWEEN(80,90)*0.01,'C-1'!J52*RANDBETWEEN(110,120)*0.01),'C-1'!J52-RANDBETWEEN(1,3)),0),0)&amp;"～"&amp;ROUND(IFERROR(IF(ABS('C-1'!J52)&gt;=10,IF('C-1'!J52&gt;=0,'C-1'!J52*RANDBETWEEN(110,120)*0.01,'C-1'!J52*RANDBETWEEN(80,90)*0.01),'C-1'!J52+RANDBETWEEN(1,3)),0),0)&amp;"】")</f>
        <v/>
      </c>
      <c r="K52" s="865" t="str">
        <f>IF('C-1'!K52="","",'C-1'!K52)</f>
        <v/>
      </c>
      <c r="L52" s="84" t="str">
        <f ca="1">IF('C-1'!L52="","","【"&amp;ROUND(IFERROR(IF(ABS('C-1'!L52)&gt;=10,IF('C-1'!L52&gt;=0,'C-1'!L52*RANDBETWEEN(80,90)*0.01,'C-1'!L52*RANDBETWEEN(110,120)*0.01),'C-1'!L52-RANDBETWEEN(1,3)),0),0)&amp;"～"&amp;ROUND(IFERROR(IF(ABS('C-1'!L52)&gt;=10,IF('C-1'!L52&gt;=0,'C-1'!L52*RANDBETWEEN(110,120)*0.01,'C-1'!L52*RANDBETWEEN(80,90)*0.01),'C-1'!L52+RANDBETWEEN(1,3)),0),0)&amp;"】")</f>
        <v/>
      </c>
      <c r="M52" s="83" t="str">
        <f ca="1">IF('C-1'!M52="","","【"&amp;ROUND(IFERROR(IF(ABS('C-1'!M52)&gt;=10,IF('C-1'!M52&gt;=0,'C-1'!M52*RANDBETWEEN(80,90)*0.01,'C-1'!M52*RANDBETWEEN(110,120)*0.01),'C-1'!M52-RANDBETWEEN(1,3)),0),0)&amp;"～"&amp;ROUND(IFERROR(IF(ABS('C-1'!M52)&gt;=10,IF('C-1'!M52&gt;=0,'C-1'!M52*RANDBETWEEN(110,120)*0.01,'C-1'!M52*RANDBETWEEN(80,90)*0.01),'C-1'!M52+RANDBETWEEN(1,3)),0),0)&amp;"】")</f>
        <v/>
      </c>
      <c r="N52" s="85" t="str">
        <f ca="1">IF('C-1'!N52="","","【"&amp;ROUND(IFERROR(IF(ABS('C-1'!N52)&gt;=10,IF('C-1'!N52&gt;=0,'C-1'!N52*RANDBETWEEN(80,90)*0.01,'C-1'!N52*RANDBETWEEN(110,120)*0.01),'C-1'!N52-RANDBETWEEN(1,3)),0),0)&amp;"～"&amp;ROUND(IFERROR(IF(ABS('C-1'!N52)&gt;=10,IF('C-1'!N52&gt;=0,'C-1'!N52*RANDBETWEEN(110,120)*0.01,'C-1'!N52*RANDBETWEEN(80,90)*0.01),'C-1'!N52+RANDBETWEEN(1,3)),0),0)&amp;"】")</f>
        <v/>
      </c>
      <c r="O52" s="85" t="str">
        <f ca="1">IF('C-1'!O52="","","【"&amp;ROUND(IFERROR(IF(ABS('C-1'!O52)&gt;=10,IF('C-1'!O52&gt;=0,'C-1'!O52*RANDBETWEEN(80,90)*0.01,'C-1'!O52*RANDBETWEEN(110,120)*0.01),'C-1'!O52-RANDBETWEEN(1,3)),0),0)&amp;"～"&amp;ROUND(IFERROR(IF(ABS('C-1'!O52)&gt;=10,IF('C-1'!O52&gt;=0,'C-1'!O52*RANDBETWEEN(110,120)*0.01,'C-1'!O52*RANDBETWEEN(80,90)*0.01),'C-1'!O52+RANDBETWEEN(1,3)),0),0)&amp;"】")</f>
        <v/>
      </c>
      <c r="P52" s="85" t="str">
        <f ca="1">IF('C-1'!P52="","","【"&amp;ROUND(IFERROR(IF(ABS('C-1'!P52)&gt;=10,IF('C-1'!P52&gt;=0,'C-1'!P52*RANDBETWEEN(80,90)*0.01,'C-1'!P52*RANDBETWEEN(110,120)*0.01),'C-1'!P52-RANDBETWEEN(1,3)),0),0)&amp;"～"&amp;ROUND(IFERROR(IF(ABS('C-1'!P52)&gt;=10,IF('C-1'!P52&gt;=0,'C-1'!P52*RANDBETWEEN(110,120)*0.01,'C-1'!P52*RANDBETWEEN(80,90)*0.01),'C-1'!P52+RANDBETWEEN(1,3)),0),0)&amp;"】")</f>
        <v/>
      </c>
      <c r="Q52" s="86" t="str">
        <f ca="1">IF('C-1'!Q52="","","【"&amp;ROUND(IFERROR(IF(ABS('C-1'!Q52)&gt;=10,IF('C-1'!Q52&gt;=0,'C-1'!Q52*RANDBETWEEN(80,90)*0.01,'C-1'!Q52*RANDBETWEEN(110,120)*0.01),'C-1'!Q52-RANDBETWEEN(1,3)),0),0)&amp;"～"&amp;ROUND(IFERROR(IF(ABS('C-1'!Q52)&gt;=10,IF('C-1'!Q52&gt;=0,'C-1'!Q52*RANDBETWEEN(110,120)*0.01,'C-1'!Q52*RANDBETWEEN(80,90)*0.01),'C-1'!Q52+RANDBETWEEN(1,3)),0),0)&amp;"】")</f>
        <v/>
      </c>
      <c r="R52" s="86" t="str">
        <f ca="1">IF('C-1'!R52="","","【"&amp;ROUND(IFERROR(IF(ABS('C-1'!R52)&gt;=10,IF('C-1'!R52&gt;=0,'C-1'!R52*RANDBETWEEN(80,90)*0.01,'C-1'!R52*RANDBETWEEN(110,120)*0.01),'C-1'!R52-RANDBETWEEN(1,3)),0),0)&amp;"～"&amp;ROUND(IFERROR(IF(ABS('C-1'!R52)&gt;=10,IF('C-1'!R52&gt;=0,'C-1'!R52*RANDBETWEEN(110,120)*0.01,'C-1'!R52*RANDBETWEEN(80,90)*0.01),'C-1'!R52+RANDBETWEEN(1,3)),0),0)&amp;"】")</f>
        <v/>
      </c>
      <c r="S52" s="86" t="str">
        <f ca="1">IF('C-1'!S52="","","【"&amp;ROUND(IFERROR(IF(ABS('C-1'!S52)&gt;=10,IF('C-1'!S52&gt;=0,'C-1'!S52*RANDBETWEEN(80,90)*0.01,'C-1'!S52*RANDBETWEEN(110,120)*0.01),'C-1'!S52-RANDBETWEEN(1,3)),0),0)&amp;"～"&amp;ROUND(IFERROR(IF(ABS('C-1'!S52)&gt;=10,IF('C-1'!S52&gt;=0,'C-1'!S52*RANDBETWEEN(110,120)*0.01,'C-1'!S52*RANDBETWEEN(80,90)*0.01),'C-1'!S52+RANDBETWEEN(1,3)),0),0)&amp;"】")</f>
        <v/>
      </c>
      <c r="T52" s="86" t="str">
        <f ca="1">IF('C-1'!T52="","","【"&amp;ROUND(IFERROR(IF(ABS('C-1'!T52)&gt;=10,IF('C-1'!T52&gt;=0,'C-1'!T52*RANDBETWEEN(80,90)*0.01,'C-1'!T52*RANDBETWEEN(110,120)*0.01),'C-1'!T52-RANDBETWEEN(1,3)),0),0)&amp;"～"&amp;ROUND(IFERROR(IF(ABS('C-1'!T52)&gt;=10,IF('C-1'!T52&gt;=0,'C-1'!T52*RANDBETWEEN(110,120)*0.01,'C-1'!T52*RANDBETWEEN(80,90)*0.01),'C-1'!T52+RANDBETWEEN(1,3)),0),0)&amp;"】")</f>
        <v/>
      </c>
      <c r="U52" s="86" t="str">
        <f ca="1">IF('C-1'!U52="","","【"&amp;ROUND(IFERROR(IF(ABS('C-1'!U52)&gt;=10,IF('C-1'!U52&gt;=0,'C-1'!U52*RANDBETWEEN(80,90)*0.01,'C-1'!U52*RANDBETWEEN(110,120)*0.01),'C-1'!U52-RANDBETWEEN(1,3)),0),0)&amp;"～"&amp;ROUND(IFERROR(IF(ABS('C-1'!U52)&gt;=10,IF('C-1'!U52&gt;=0,'C-1'!U52*RANDBETWEEN(110,120)*0.01,'C-1'!U52*RANDBETWEEN(80,90)*0.01),'C-1'!U52+RANDBETWEEN(1,3)),0),0)&amp;"】")</f>
        <v/>
      </c>
      <c r="V52" s="356" t="str">
        <f ca="1">IF('C-1'!V52="","","【"&amp;ROUND(IFERROR(IF(ABS('C-1'!V52)&gt;=10,IF('C-1'!V52&gt;=0,'C-1'!V52*RANDBETWEEN(80,90)*0.01,'C-1'!V52*RANDBETWEEN(110,120)*0.01),'C-1'!V52-RANDBETWEEN(1,3)),0),0)&amp;"～"&amp;ROUND(IFERROR(IF(ABS('C-1'!V52)&gt;=10,IF('C-1'!V52&gt;=0,'C-1'!V52*RANDBETWEEN(110,120)*0.01,'C-1'!V52*RANDBETWEEN(80,90)*0.01),'C-1'!V52+RANDBETWEEN(1,3)),0),0)&amp;"】")</f>
        <v/>
      </c>
      <c r="W52" s="615" t="str">
        <f ca="1">IF('C-1'!W52="","","【"&amp;ROUND(IFERROR(IF(ABS('C-1'!W52)&gt;=10,IF('C-1'!W52&gt;=0,'C-1'!W52*RANDBETWEEN(80,90)*0.01,'C-1'!W52*RANDBETWEEN(110,120)*0.01),'C-1'!W52-RANDBETWEEN(1,3)),0),0)&amp;"～"&amp;ROUND(IFERROR(IF(ABS('C-1'!W52)&gt;=10,IF('C-1'!W52&gt;=0,'C-1'!W52*RANDBETWEEN(110,120)*0.01,'C-1'!W52*RANDBETWEEN(80,90)*0.01),'C-1'!W52+RANDBETWEEN(1,3)),0),0)&amp;"】")</f>
        <v>【-3～1】</v>
      </c>
    </row>
    <row r="53" spans="2:23" ht="15" customHeight="1" x14ac:dyDescent="0.15">
      <c r="B53" s="386" t="s">
        <v>397</v>
      </c>
      <c r="C53" s="863" t="str">
        <f>IF(様式一覧表!$D$5="","",様式一覧表!$D$5)</f>
        <v/>
      </c>
      <c r="D53" s="863" t="str">
        <f>'コード '!$C$1</f>
        <v>本邦生産者</v>
      </c>
      <c r="E53" s="864" t="s">
        <v>393</v>
      </c>
      <c r="F53" s="865" t="str">
        <f>IF('C-1'!F53="","",'C-1'!F53)</f>
        <v/>
      </c>
      <c r="G53" s="865" t="str">
        <f>IF('C-1'!G53="","",'C-1'!G53)</f>
        <v/>
      </c>
      <c r="H53" s="865" t="str">
        <f>IF('C-1'!H53="","",'C-1'!H53)</f>
        <v/>
      </c>
      <c r="I53" s="866" t="str">
        <f ca="1">IF('C-1'!I53="","","【"&amp;ROUND(IFERROR(IF(ABS('C-1'!I53)&gt;=10,IF('C-1'!I53&gt;=0,'C-1'!I53*RANDBETWEEN(80,90)*0.01,'C-1'!I53*RANDBETWEEN(110,120)*0.01),'C-1'!I53-RANDBETWEEN(1,3)),0),0)&amp;"～"&amp;ROUND(IFERROR(IF(ABS('C-1'!I53)&gt;=10,IF('C-1'!I53&gt;=0,'C-1'!I53*RANDBETWEEN(110,120)*0.01,'C-1'!I53*RANDBETWEEN(80,90)*0.01),'C-1'!I53+RANDBETWEEN(1,3)),0),0)&amp;"】")</f>
        <v/>
      </c>
      <c r="J53" s="866" t="str">
        <f ca="1">IF('C-1'!J53="","","【"&amp;ROUND(IFERROR(IF(ABS('C-1'!J53)&gt;=10,IF('C-1'!J53&gt;=0,'C-1'!J53*RANDBETWEEN(80,90)*0.01,'C-1'!J53*RANDBETWEEN(110,120)*0.01),'C-1'!J53-RANDBETWEEN(1,3)),0),0)&amp;"～"&amp;ROUND(IFERROR(IF(ABS('C-1'!J53)&gt;=10,IF('C-1'!J53&gt;=0,'C-1'!J53*RANDBETWEEN(110,120)*0.01,'C-1'!J53*RANDBETWEEN(80,90)*0.01),'C-1'!J53+RANDBETWEEN(1,3)),0),0)&amp;"】")</f>
        <v/>
      </c>
      <c r="K53" s="865" t="str">
        <f>IF('C-1'!K53="","",'C-1'!K53)</f>
        <v/>
      </c>
      <c r="L53" s="84" t="str">
        <f ca="1">IF('C-1'!L53="","","【"&amp;ROUND(IFERROR(IF(ABS('C-1'!L53)&gt;=10,IF('C-1'!L53&gt;=0,'C-1'!L53*RANDBETWEEN(80,90)*0.01,'C-1'!L53*RANDBETWEEN(110,120)*0.01),'C-1'!L53-RANDBETWEEN(1,3)),0),0)&amp;"～"&amp;ROUND(IFERROR(IF(ABS('C-1'!L53)&gt;=10,IF('C-1'!L53&gt;=0,'C-1'!L53*RANDBETWEEN(110,120)*0.01,'C-1'!L53*RANDBETWEEN(80,90)*0.01),'C-1'!L53+RANDBETWEEN(1,3)),0),0)&amp;"】")</f>
        <v/>
      </c>
      <c r="M53" s="83" t="str">
        <f ca="1">IF('C-1'!M53="","","【"&amp;ROUND(IFERROR(IF(ABS('C-1'!M53)&gt;=10,IF('C-1'!M53&gt;=0,'C-1'!M53*RANDBETWEEN(80,90)*0.01,'C-1'!M53*RANDBETWEEN(110,120)*0.01),'C-1'!M53-RANDBETWEEN(1,3)),0),0)&amp;"～"&amp;ROUND(IFERROR(IF(ABS('C-1'!M53)&gt;=10,IF('C-1'!M53&gt;=0,'C-1'!M53*RANDBETWEEN(110,120)*0.01,'C-1'!M53*RANDBETWEEN(80,90)*0.01),'C-1'!M53+RANDBETWEEN(1,3)),0),0)&amp;"】")</f>
        <v/>
      </c>
      <c r="N53" s="85" t="str">
        <f ca="1">IF('C-1'!N53="","","【"&amp;ROUND(IFERROR(IF(ABS('C-1'!N53)&gt;=10,IF('C-1'!N53&gt;=0,'C-1'!N53*RANDBETWEEN(80,90)*0.01,'C-1'!N53*RANDBETWEEN(110,120)*0.01),'C-1'!N53-RANDBETWEEN(1,3)),0),0)&amp;"～"&amp;ROUND(IFERROR(IF(ABS('C-1'!N53)&gt;=10,IF('C-1'!N53&gt;=0,'C-1'!N53*RANDBETWEEN(110,120)*0.01,'C-1'!N53*RANDBETWEEN(80,90)*0.01),'C-1'!N53+RANDBETWEEN(1,3)),0),0)&amp;"】")</f>
        <v/>
      </c>
      <c r="O53" s="85" t="str">
        <f ca="1">IF('C-1'!O53="","","【"&amp;ROUND(IFERROR(IF(ABS('C-1'!O53)&gt;=10,IF('C-1'!O53&gt;=0,'C-1'!O53*RANDBETWEEN(80,90)*0.01,'C-1'!O53*RANDBETWEEN(110,120)*0.01),'C-1'!O53-RANDBETWEEN(1,3)),0),0)&amp;"～"&amp;ROUND(IFERROR(IF(ABS('C-1'!O53)&gt;=10,IF('C-1'!O53&gt;=0,'C-1'!O53*RANDBETWEEN(110,120)*0.01,'C-1'!O53*RANDBETWEEN(80,90)*0.01),'C-1'!O53+RANDBETWEEN(1,3)),0),0)&amp;"】")</f>
        <v/>
      </c>
      <c r="P53" s="85" t="str">
        <f ca="1">IF('C-1'!P53="","","【"&amp;ROUND(IFERROR(IF(ABS('C-1'!P53)&gt;=10,IF('C-1'!P53&gt;=0,'C-1'!P53*RANDBETWEEN(80,90)*0.01,'C-1'!P53*RANDBETWEEN(110,120)*0.01),'C-1'!P53-RANDBETWEEN(1,3)),0),0)&amp;"～"&amp;ROUND(IFERROR(IF(ABS('C-1'!P53)&gt;=10,IF('C-1'!P53&gt;=0,'C-1'!P53*RANDBETWEEN(110,120)*0.01,'C-1'!P53*RANDBETWEEN(80,90)*0.01),'C-1'!P53+RANDBETWEEN(1,3)),0),0)&amp;"】")</f>
        <v/>
      </c>
      <c r="Q53" s="86" t="str">
        <f ca="1">IF('C-1'!Q53="","","【"&amp;ROUND(IFERROR(IF(ABS('C-1'!Q53)&gt;=10,IF('C-1'!Q53&gt;=0,'C-1'!Q53*RANDBETWEEN(80,90)*0.01,'C-1'!Q53*RANDBETWEEN(110,120)*0.01),'C-1'!Q53-RANDBETWEEN(1,3)),0),0)&amp;"～"&amp;ROUND(IFERROR(IF(ABS('C-1'!Q53)&gt;=10,IF('C-1'!Q53&gt;=0,'C-1'!Q53*RANDBETWEEN(110,120)*0.01,'C-1'!Q53*RANDBETWEEN(80,90)*0.01),'C-1'!Q53+RANDBETWEEN(1,3)),0),0)&amp;"】")</f>
        <v/>
      </c>
      <c r="R53" s="86" t="str">
        <f ca="1">IF('C-1'!R53="","","【"&amp;ROUND(IFERROR(IF(ABS('C-1'!R53)&gt;=10,IF('C-1'!R53&gt;=0,'C-1'!R53*RANDBETWEEN(80,90)*0.01,'C-1'!R53*RANDBETWEEN(110,120)*0.01),'C-1'!R53-RANDBETWEEN(1,3)),0),0)&amp;"～"&amp;ROUND(IFERROR(IF(ABS('C-1'!R53)&gt;=10,IF('C-1'!R53&gt;=0,'C-1'!R53*RANDBETWEEN(110,120)*0.01,'C-1'!R53*RANDBETWEEN(80,90)*0.01),'C-1'!R53+RANDBETWEEN(1,3)),0),0)&amp;"】")</f>
        <v/>
      </c>
      <c r="S53" s="86" t="str">
        <f ca="1">IF('C-1'!S53="","","【"&amp;ROUND(IFERROR(IF(ABS('C-1'!S53)&gt;=10,IF('C-1'!S53&gt;=0,'C-1'!S53*RANDBETWEEN(80,90)*0.01,'C-1'!S53*RANDBETWEEN(110,120)*0.01),'C-1'!S53-RANDBETWEEN(1,3)),0),0)&amp;"～"&amp;ROUND(IFERROR(IF(ABS('C-1'!S53)&gt;=10,IF('C-1'!S53&gt;=0,'C-1'!S53*RANDBETWEEN(110,120)*0.01,'C-1'!S53*RANDBETWEEN(80,90)*0.01),'C-1'!S53+RANDBETWEEN(1,3)),0),0)&amp;"】")</f>
        <v/>
      </c>
      <c r="T53" s="86" t="str">
        <f ca="1">IF('C-1'!T53="","","【"&amp;ROUND(IFERROR(IF(ABS('C-1'!T53)&gt;=10,IF('C-1'!T53&gt;=0,'C-1'!T53*RANDBETWEEN(80,90)*0.01,'C-1'!T53*RANDBETWEEN(110,120)*0.01),'C-1'!T53-RANDBETWEEN(1,3)),0),0)&amp;"～"&amp;ROUND(IFERROR(IF(ABS('C-1'!T53)&gt;=10,IF('C-1'!T53&gt;=0,'C-1'!T53*RANDBETWEEN(110,120)*0.01,'C-1'!T53*RANDBETWEEN(80,90)*0.01),'C-1'!T53+RANDBETWEEN(1,3)),0),0)&amp;"】")</f>
        <v/>
      </c>
      <c r="U53" s="86" t="str">
        <f ca="1">IF('C-1'!U53="","","【"&amp;ROUND(IFERROR(IF(ABS('C-1'!U53)&gt;=10,IF('C-1'!U53&gt;=0,'C-1'!U53*RANDBETWEEN(80,90)*0.01,'C-1'!U53*RANDBETWEEN(110,120)*0.01),'C-1'!U53-RANDBETWEEN(1,3)),0),0)&amp;"～"&amp;ROUND(IFERROR(IF(ABS('C-1'!U53)&gt;=10,IF('C-1'!U53&gt;=0,'C-1'!U53*RANDBETWEEN(110,120)*0.01,'C-1'!U53*RANDBETWEEN(80,90)*0.01),'C-1'!U53+RANDBETWEEN(1,3)),0),0)&amp;"】")</f>
        <v/>
      </c>
      <c r="V53" s="356" t="str">
        <f ca="1">IF('C-1'!V53="","","【"&amp;ROUND(IFERROR(IF(ABS('C-1'!V53)&gt;=10,IF('C-1'!V53&gt;=0,'C-1'!V53*RANDBETWEEN(80,90)*0.01,'C-1'!V53*RANDBETWEEN(110,120)*0.01),'C-1'!V53-RANDBETWEEN(1,3)),0),0)&amp;"～"&amp;ROUND(IFERROR(IF(ABS('C-1'!V53)&gt;=10,IF('C-1'!V53&gt;=0,'C-1'!V53*RANDBETWEEN(110,120)*0.01,'C-1'!V53*RANDBETWEEN(80,90)*0.01),'C-1'!V53+RANDBETWEEN(1,3)),0),0)&amp;"】")</f>
        <v/>
      </c>
      <c r="W53" s="615" t="str">
        <f ca="1">IF('C-1'!W53="","","【"&amp;ROUND(IFERROR(IF(ABS('C-1'!W53)&gt;=10,IF('C-1'!W53&gt;=0,'C-1'!W53*RANDBETWEEN(80,90)*0.01,'C-1'!W53*RANDBETWEEN(110,120)*0.01),'C-1'!W53-RANDBETWEEN(1,3)),0),0)&amp;"～"&amp;ROUND(IFERROR(IF(ABS('C-1'!W53)&gt;=10,IF('C-1'!W53&gt;=0,'C-1'!W53*RANDBETWEEN(110,120)*0.01,'C-1'!W53*RANDBETWEEN(80,90)*0.01),'C-1'!W53+RANDBETWEEN(1,3)),0),0)&amp;"】")</f>
        <v>【-1～3】</v>
      </c>
    </row>
    <row r="54" spans="2:23" ht="15" customHeight="1" x14ac:dyDescent="0.15">
      <c r="B54" s="386" t="s">
        <v>397</v>
      </c>
      <c r="C54" s="863" t="str">
        <f>IF(様式一覧表!$D$5="","",様式一覧表!$D$5)</f>
        <v/>
      </c>
      <c r="D54" s="863" t="str">
        <f>'コード '!$C$1</f>
        <v>本邦生産者</v>
      </c>
      <c r="E54" s="864" t="s">
        <v>393</v>
      </c>
      <c r="F54" s="865" t="str">
        <f>IF('C-1'!F54="","",'C-1'!F54)</f>
        <v/>
      </c>
      <c r="G54" s="865" t="str">
        <f>IF('C-1'!G54="","",'C-1'!G54)</f>
        <v/>
      </c>
      <c r="H54" s="865" t="str">
        <f>IF('C-1'!H54="","",'C-1'!H54)</f>
        <v/>
      </c>
      <c r="I54" s="866" t="str">
        <f ca="1">IF('C-1'!I54="","","【"&amp;ROUND(IFERROR(IF(ABS('C-1'!I54)&gt;=10,IF('C-1'!I54&gt;=0,'C-1'!I54*RANDBETWEEN(80,90)*0.01,'C-1'!I54*RANDBETWEEN(110,120)*0.01),'C-1'!I54-RANDBETWEEN(1,3)),0),0)&amp;"～"&amp;ROUND(IFERROR(IF(ABS('C-1'!I54)&gt;=10,IF('C-1'!I54&gt;=0,'C-1'!I54*RANDBETWEEN(110,120)*0.01,'C-1'!I54*RANDBETWEEN(80,90)*0.01),'C-1'!I54+RANDBETWEEN(1,3)),0),0)&amp;"】")</f>
        <v/>
      </c>
      <c r="J54" s="866" t="str">
        <f ca="1">IF('C-1'!J54="","","【"&amp;ROUND(IFERROR(IF(ABS('C-1'!J54)&gt;=10,IF('C-1'!J54&gt;=0,'C-1'!J54*RANDBETWEEN(80,90)*0.01,'C-1'!J54*RANDBETWEEN(110,120)*0.01),'C-1'!J54-RANDBETWEEN(1,3)),0),0)&amp;"～"&amp;ROUND(IFERROR(IF(ABS('C-1'!J54)&gt;=10,IF('C-1'!J54&gt;=0,'C-1'!J54*RANDBETWEEN(110,120)*0.01,'C-1'!J54*RANDBETWEEN(80,90)*0.01),'C-1'!J54+RANDBETWEEN(1,3)),0),0)&amp;"】")</f>
        <v/>
      </c>
      <c r="K54" s="865" t="str">
        <f>IF('C-1'!K54="","",'C-1'!K54)</f>
        <v/>
      </c>
      <c r="L54" s="84" t="str">
        <f ca="1">IF('C-1'!L54="","","【"&amp;ROUND(IFERROR(IF(ABS('C-1'!L54)&gt;=10,IF('C-1'!L54&gt;=0,'C-1'!L54*RANDBETWEEN(80,90)*0.01,'C-1'!L54*RANDBETWEEN(110,120)*0.01),'C-1'!L54-RANDBETWEEN(1,3)),0),0)&amp;"～"&amp;ROUND(IFERROR(IF(ABS('C-1'!L54)&gt;=10,IF('C-1'!L54&gt;=0,'C-1'!L54*RANDBETWEEN(110,120)*0.01,'C-1'!L54*RANDBETWEEN(80,90)*0.01),'C-1'!L54+RANDBETWEEN(1,3)),0),0)&amp;"】")</f>
        <v/>
      </c>
      <c r="M54" s="83" t="str">
        <f ca="1">IF('C-1'!M54="","","【"&amp;ROUND(IFERROR(IF(ABS('C-1'!M54)&gt;=10,IF('C-1'!M54&gt;=0,'C-1'!M54*RANDBETWEEN(80,90)*0.01,'C-1'!M54*RANDBETWEEN(110,120)*0.01),'C-1'!M54-RANDBETWEEN(1,3)),0),0)&amp;"～"&amp;ROUND(IFERROR(IF(ABS('C-1'!M54)&gt;=10,IF('C-1'!M54&gt;=0,'C-1'!M54*RANDBETWEEN(110,120)*0.01,'C-1'!M54*RANDBETWEEN(80,90)*0.01),'C-1'!M54+RANDBETWEEN(1,3)),0),0)&amp;"】")</f>
        <v/>
      </c>
      <c r="N54" s="85" t="str">
        <f ca="1">IF('C-1'!N54="","","【"&amp;ROUND(IFERROR(IF(ABS('C-1'!N54)&gt;=10,IF('C-1'!N54&gt;=0,'C-1'!N54*RANDBETWEEN(80,90)*0.01,'C-1'!N54*RANDBETWEEN(110,120)*0.01),'C-1'!N54-RANDBETWEEN(1,3)),0),0)&amp;"～"&amp;ROUND(IFERROR(IF(ABS('C-1'!N54)&gt;=10,IF('C-1'!N54&gt;=0,'C-1'!N54*RANDBETWEEN(110,120)*0.01,'C-1'!N54*RANDBETWEEN(80,90)*0.01),'C-1'!N54+RANDBETWEEN(1,3)),0),0)&amp;"】")</f>
        <v/>
      </c>
      <c r="O54" s="85" t="str">
        <f ca="1">IF('C-1'!O54="","","【"&amp;ROUND(IFERROR(IF(ABS('C-1'!O54)&gt;=10,IF('C-1'!O54&gt;=0,'C-1'!O54*RANDBETWEEN(80,90)*0.01,'C-1'!O54*RANDBETWEEN(110,120)*0.01),'C-1'!O54-RANDBETWEEN(1,3)),0),0)&amp;"～"&amp;ROUND(IFERROR(IF(ABS('C-1'!O54)&gt;=10,IF('C-1'!O54&gt;=0,'C-1'!O54*RANDBETWEEN(110,120)*0.01,'C-1'!O54*RANDBETWEEN(80,90)*0.01),'C-1'!O54+RANDBETWEEN(1,3)),0),0)&amp;"】")</f>
        <v/>
      </c>
      <c r="P54" s="85" t="str">
        <f ca="1">IF('C-1'!P54="","","【"&amp;ROUND(IFERROR(IF(ABS('C-1'!P54)&gt;=10,IF('C-1'!P54&gt;=0,'C-1'!P54*RANDBETWEEN(80,90)*0.01,'C-1'!P54*RANDBETWEEN(110,120)*0.01),'C-1'!P54-RANDBETWEEN(1,3)),0),0)&amp;"～"&amp;ROUND(IFERROR(IF(ABS('C-1'!P54)&gt;=10,IF('C-1'!P54&gt;=0,'C-1'!P54*RANDBETWEEN(110,120)*0.01,'C-1'!P54*RANDBETWEEN(80,90)*0.01),'C-1'!P54+RANDBETWEEN(1,3)),0),0)&amp;"】")</f>
        <v/>
      </c>
      <c r="Q54" s="86" t="str">
        <f ca="1">IF('C-1'!Q54="","","【"&amp;ROUND(IFERROR(IF(ABS('C-1'!Q54)&gt;=10,IF('C-1'!Q54&gt;=0,'C-1'!Q54*RANDBETWEEN(80,90)*0.01,'C-1'!Q54*RANDBETWEEN(110,120)*0.01),'C-1'!Q54-RANDBETWEEN(1,3)),0),0)&amp;"～"&amp;ROUND(IFERROR(IF(ABS('C-1'!Q54)&gt;=10,IF('C-1'!Q54&gt;=0,'C-1'!Q54*RANDBETWEEN(110,120)*0.01,'C-1'!Q54*RANDBETWEEN(80,90)*0.01),'C-1'!Q54+RANDBETWEEN(1,3)),0),0)&amp;"】")</f>
        <v/>
      </c>
      <c r="R54" s="86" t="str">
        <f ca="1">IF('C-1'!R54="","","【"&amp;ROUND(IFERROR(IF(ABS('C-1'!R54)&gt;=10,IF('C-1'!R54&gt;=0,'C-1'!R54*RANDBETWEEN(80,90)*0.01,'C-1'!R54*RANDBETWEEN(110,120)*0.01),'C-1'!R54-RANDBETWEEN(1,3)),0),0)&amp;"～"&amp;ROUND(IFERROR(IF(ABS('C-1'!R54)&gt;=10,IF('C-1'!R54&gt;=0,'C-1'!R54*RANDBETWEEN(110,120)*0.01,'C-1'!R54*RANDBETWEEN(80,90)*0.01),'C-1'!R54+RANDBETWEEN(1,3)),0),0)&amp;"】")</f>
        <v/>
      </c>
      <c r="S54" s="86" t="str">
        <f ca="1">IF('C-1'!S54="","","【"&amp;ROUND(IFERROR(IF(ABS('C-1'!S54)&gt;=10,IF('C-1'!S54&gt;=0,'C-1'!S54*RANDBETWEEN(80,90)*0.01,'C-1'!S54*RANDBETWEEN(110,120)*0.01),'C-1'!S54-RANDBETWEEN(1,3)),0),0)&amp;"～"&amp;ROUND(IFERROR(IF(ABS('C-1'!S54)&gt;=10,IF('C-1'!S54&gt;=0,'C-1'!S54*RANDBETWEEN(110,120)*0.01,'C-1'!S54*RANDBETWEEN(80,90)*0.01),'C-1'!S54+RANDBETWEEN(1,3)),0),0)&amp;"】")</f>
        <v/>
      </c>
      <c r="T54" s="86" t="str">
        <f ca="1">IF('C-1'!T54="","","【"&amp;ROUND(IFERROR(IF(ABS('C-1'!T54)&gt;=10,IF('C-1'!T54&gt;=0,'C-1'!T54*RANDBETWEEN(80,90)*0.01,'C-1'!T54*RANDBETWEEN(110,120)*0.01),'C-1'!T54-RANDBETWEEN(1,3)),0),0)&amp;"～"&amp;ROUND(IFERROR(IF(ABS('C-1'!T54)&gt;=10,IF('C-1'!T54&gt;=0,'C-1'!T54*RANDBETWEEN(110,120)*0.01,'C-1'!T54*RANDBETWEEN(80,90)*0.01),'C-1'!T54+RANDBETWEEN(1,3)),0),0)&amp;"】")</f>
        <v/>
      </c>
      <c r="U54" s="86" t="str">
        <f ca="1">IF('C-1'!U54="","","【"&amp;ROUND(IFERROR(IF(ABS('C-1'!U54)&gt;=10,IF('C-1'!U54&gt;=0,'C-1'!U54*RANDBETWEEN(80,90)*0.01,'C-1'!U54*RANDBETWEEN(110,120)*0.01),'C-1'!U54-RANDBETWEEN(1,3)),0),0)&amp;"～"&amp;ROUND(IFERROR(IF(ABS('C-1'!U54)&gt;=10,IF('C-1'!U54&gt;=0,'C-1'!U54*RANDBETWEEN(110,120)*0.01,'C-1'!U54*RANDBETWEEN(80,90)*0.01),'C-1'!U54+RANDBETWEEN(1,3)),0),0)&amp;"】")</f>
        <v/>
      </c>
      <c r="V54" s="356" t="str">
        <f ca="1">IF('C-1'!V54="","","【"&amp;ROUND(IFERROR(IF(ABS('C-1'!V54)&gt;=10,IF('C-1'!V54&gt;=0,'C-1'!V54*RANDBETWEEN(80,90)*0.01,'C-1'!V54*RANDBETWEEN(110,120)*0.01),'C-1'!V54-RANDBETWEEN(1,3)),0),0)&amp;"～"&amp;ROUND(IFERROR(IF(ABS('C-1'!V54)&gt;=10,IF('C-1'!V54&gt;=0,'C-1'!V54*RANDBETWEEN(110,120)*0.01,'C-1'!V54*RANDBETWEEN(80,90)*0.01),'C-1'!V54+RANDBETWEEN(1,3)),0),0)&amp;"】")</f>
        <v/>
      </c>
      <c r="W54" s="615" t="str">
        <f ca="1">IF('C-1'!W54="","","【"&amp;ROUND(IFERROR(IF(ABS('C-1'!W54)&gt;=10,IF('C-1'!W54&gt;=0,'C-1'!W54*RANDBETWEEN(80,90)*0.01,'C-1'!W54*RANDBETWEEN(110,120)*0.01),'C-1'!W54-RANDBETWEEN(1,3)),0),0)&amp;"～"&amp;ROUND(IFERROR(IF(ABS('C-1'!W54)&gt;=10,IF('C-1'!W54&gt;=0,'C-1'!W54*RANDBETWEEN(110,120)*0.01,'C-1'!W54*RANDBETWEEN(80,90)*0.01),'C-1'!W54+RANDBETWEEN(1,3)),0),0)&amp;"】")</f>
        <v>【-1～1】</v>
      </c>
    </row>
    <row r="55" spans="2:23" ht="15" customHeight="1" x14ac:dyDescent="0.15">
      <c r="B55" s="386" t="s">
        <v>397</v>
      </c>
      <c r="C55" s="863" t="str">
        <f>IF(様式一覧表!$D$5="","",様式一覧表!$D$5)</f>
        <v/>
      </c>
      <c r="D55" s="863" t="str">
        <f>'コード '!$C$1</f>
        <v>本邦生産者</v>
      </c>
      <c r="E55" s="864" t="s">
        <v>393</v>
      </c>
      <c r="F55" s="865" t="str">
        <f>IF('C-1'!F55="","",'C-1'!F55)</f>
        <v/>
      </c>
      <c r="G55" s="865" t="str">
        <f>IF('C-1'!G55="","",'C-1'!G55)</f>
        <v/>
      </c>
      <c r="H55" s="865" t="str">
        <f>IF('C-1'!H55="","",'C-1'!H55)</f>
        <v/>
      </c>
      <c r="I55" s="866" t="str">
        <f ca="1">IF('C-1'!I55="","","【"&amp;ROUND(IFERROR(IF(ABS('C-1'!I55)&gt;=10,IF('C-1'!I55&gt;=0,'C-1'!I55*RANDBETWEEN(80,90)*0.01,'C-1'!I55*RANDBETWEEN(110,120)*0.01),'C-1'!I55-RANDBETWEEN(1,3)),0),0)&amp;"～"&amp;ROUND(IFERROR(IF(ABS('C-1'!I55)&gt;=10,IF('C-1'!I55&gt;=0,'C-1'!I55*RANDBETWEEN(110,120)*0.01,'C-1'!I55*RANDBETWEEN(80,90)*0.01),'C-1'!I55+RANDBETWEEN(1,3)),0),0)&amp;"】")</f>
        <v/>
      </c>
      <c r="J55" s="866" t="str">
        <f ca="1">IF('C-1'!J55="","","【"&amp;ROUND(IFERROR(IF(ABS('C-1'!J55)&gt;=10,IF('C-1'!J55&gt;=0,'C-1'!J55*RANDBETWEEN(80,90)*0.01,'C-1'!J55*RANDBETWEEN(110,120)*0.01),'C-1'!J55-RANDBETWEEN(1,3)),0),0)&amp;"～"&amp;ROUND(IFERROR(IF(ABS('C-1'!J55)&gt;=10,IF('C-1'!J55&gt;=0,'C-1'!J55*RANDBETWEEN(110,120)*0.01,'C-1'!J55*RANDBETWEEN(80,90)*0.01),'C-1'!J55+RANDBETWEEN(1,3)),0),0)&amp;"】")</f>
        <v/>
      </c>
      <c r="K55" s="865" t="str">
        <f>IF('C-1'!K55="","",'C-1'!K55)</f>
        <v/>
      </c>
      <c r="L55" s="84" t="str">
        <f ca="1">IF('C-1'!L55="","","【"&amp;ROUND(IFERROR(IF(ABS('C-1'!L55)&gt;=10,IF('C-1'!L55&gt;=0,'C-1'!L55*RANDBETWEEN(80,90)*0.01,'C-1'!L55*RANDBETWEEN(110,120)*0.01),'C-1'!L55-RANDBETWEEN(1,3)),0),0)&amp;"～"&amp;ROUND(IFERROR(IF(ABS('C-1'!L55)&gt;=10,IF('C-1'!L55&gt;=0,'C-1'!L55*RANDBETWEEN(110,120)*0.01,'C-1'!L55*RANDBETWEEN(80,90)*0.01),'C-1'!L55+RANDBETWEEN(1,3)),0),0)&amp;"】")</f>
        <v/>
      </c>
      <c r="M55" s="83" t="str">
        <f ca="1">IF('C-1'!M55="","","【"&amp;ROUND(IFERROR(IF(ABS('C-1'!M55)&gt;=10,IF('C-1'!M55&gt;=0,'C-1'!M55*RANDBETWEEN(80,90)*0.01,'C-1'!M55*RANDBETWEEN(110,120)*0.01),'C-1'!M55-RANDBETWEEN(1,3)),0),0)&amp;"～"&amp;ROUND(IFERROR(IF(ABS('C-1'!M55)&gt;=10,IF('C-1'!M55&gt;=0,'C-1'!M55*RANDBETWEEN(110,120)*0.01,'C-1'!M55*RANDBETWEEN(80,90)*0.01),'C-1'!M55+RANDBETWEEN(1,3)),0),0)&amp;"】")</f>
        <v/>
      </c>
      <c r="N55" s="85" t="str">
        <f ca="1">IF('C-1'!N55="","","【"&amp;ROUND(IFERROR(IF(ABS('C-1'!N55)&gt;=10,IF('C-1'!N55&gt;=0,'C-1'!N55*RANDBETWEEN(80,90)*0.01,'C-1'!N55*RANDBETWEEN(110,120)*0.01),'C-1'!N55-RANDBETWEEN(1,3)),0),0)&amp;"～"&amp;ROUND(IFERROR(IF(ABS('C-1'!N55)&gt;=10,IF('C-1'!N55&gt;=0,'C-1'!N55*RANDBETWEEN(110,120)*0.01,'C-1'!N55*RANDBETWEEN(80,90)*0.01),'C-1'!N55+RANDBETWEEN(1,3)),0),0)&amp;"】")</f>
        <v/>
      </c>
      <c r="O55" s="85" t="str">
        <f ca="1">IF('C-1'!O55="","","【"&amp;ROUND(IFERROR(IF(ABS('C-1'!O55)&gt;=10,IF('C-1'!O55&gt;=0,'C-1'!O55*RANDBETWEEN(80,90)*0.01,'C-1'!O55*RANDBETWEEN(110,120)*0.01),'C-1'!O55-RANDBETWEEN(1,3)),0),0)&amp;"～"&amp;ROUND(IFERROR(IF(ABS('C-1'!O55)&gt;=10,IF('C-1'!O55&gt;=0,'C-1'!O55*RANDBETWEEN(110,120)*0.01,'C-1'!O55*RANDBETWEEN(80,90)*0.01),'C-1'!O55+RANDBETWEEN(1,3)),0),0)&amp;"】")</f>
        <v/>
      </c>
      <c r="P55" s="85" t="str">
        <f ca="1">IF('C-1'!P55="","","【"&amp;ROUND(IFERROR(IF(ABS('C-1'!P55)&gt;=10,IF('C-1'!P55&gt;=0,'C-1'!P55*RANDBETWEEN(80,90)*0.01,'C-1'!P55*RANDBETWEEN(110,120)*0.01),'C-1'!P55-RANDBETWEEN(1,3)),0),0)&amp;"～"&amp;ROUND(IFERROR(IF(ABS('C-1'!P55)&gt;=10,IF('C-1'!P55&gt;=0,'C-1'!P55*RANDBETWEEN(110,120)*0.01,'C-1'!P55*RANDBETWEEN(80,90)*0.01),'C-1'!P55+RANDBETWEEN(1,3)),0),0)&amp;"】")</f>
        <v/>
      </c>
      <c r="Q55" s="86" t="str">
        <f ca="1">IF('C-1'!Q55="","","【"&amp;ROUND(IFERROR(IF(ABS('C-1'!Q55)&gt;=10,IF('C-1'!Q55&gt;=0,'C-1'!Q55*RANDBETWEEN(80,90)*0.01,'C-1'!Q55*RANDBETWEEN(110,120)*0.01),'C-1'!Q55-RANDBETWEEN(1,3)),0),0)&amp;"～"&amp;ROUND(IFERROR(IF(ABS('C-1'!Q55)&gt;=10,IF('C-1'!Q55&gt;=0,'C-1'!Q55*RANDBETWEEN(110,120)*0.01,'C-1'!Q55*RANDBETWEEN(80,90)*0.01),'C-1'!Q55+RANDBETWEEN(1,3)),0),0)&amp;"】")</f>
        <v/>
      </c>
      <c r="R55" s="86" t="str">
        <f ca="1">IF('C-1'!R55="","","【"&amp;ROUND(IFERROR(IF(ABS('C-1'!R55)&gt;=10,IF('C-1'!R55&gt;=0,'C-1'!R55*RANDBETWEEN(80,90)*0.01,'C-1'!R55*RANDBETWEEN(110,120)*0.01),'C-1'!R55-RANDBETWEEN(1,3)),0),0)&amp;"～"&amp;ROUND(IFERROR(IF(ABS('C-1'!R55)&gt;=10,IF('C-1'!R55&gt;=0,'C-1'!R55*RANDBETWEEN(110,120)*0.01,'C-1'!R55*RANDBETWEEN(80,90)*0.01),'C-1'!R55+RANDBETWEEN(1,3)),0),0)&amp;"】")</f>
        <v/>
      </c>
      <c r="S55" s="86" t="str">
        <f ca="1">IF('C-1'!S55="","","【"&amp;ROUND(IFERROR(IF(ABS('C-1'!S55)&gt;=10,IF('C-1'!S55&gt;=0,'C-1'!S55*RANDBETWEEN(80,90)*0.01,'C-1'!S55*RANDBETWEEN(110,120)*0.01),'C-1'!S55-RANDBETWEEN(1,3)),0),0)&amp;"～"&amp;ROUND(IFERROR(IF(ABS('C-1'!S55)&gt;=10,IF('C-1'!S55&gt;=0,'C-1'!S55*RANDBETWEEN(110,120)*0.01,'C-1'!S55*RANDBETWEEN(80,90)*0.01),'C-1'!S55+RANDBETWEEN(1,3)),0),0)&amp;"】")</f>
        <v/>
      </c>
      <c r="T55" s="86" t="str">
        <f ca="1">IF('C-1'!T55="","","【"&amp;ROUND(IFERROR(IF(ABS('C-1'!T55)&gt;=10,IF('C-1'!T55&gt;=0,'C-1'!T55*RANDBETWEEN(80,90)*0.01,'C-1'!T55*RANDBETWEEN(110,120)*0.01),'C-1'!T55-RANDBETWEEN(1,3)),0),0)&amp;"～"&amp;ROUND(IFERROR(IF(ABS('C-1'!T55)&gt;=10,IF('C-1'!T55&gt;=0,'C-1'!T55*RANDBETWEEN(110,120)*0.01,'C-1'!T55*RANDBETWEEN(80,90)*0.01),'C-1'!T55+RANDBETWEEN(1,3)),0),0)&amp;"】")</f>
        <v/>
      </c>
      <c r="U55" s="86" t="str">
        <f ca="1">IF('C-1'!U55="","","【"&amp;ROUND(IFERROR(IF(ABS('C-1'!U55)&gt;=10,IF('C-1'!U55&gt;=0,'C-1'!U55*RANDBETWEEN(80,90)*0.01,'C-1'!U55*RANDBETWEEN(110,120)*0.01),'C-1'!U55-RANDBETWEEN(1,3)),0),0)&amp;"～"&amp;ROUND(IFERROR(IF(ABS('C-1'!U55)&gt;=10,IF('C-1'!U55&gt;=0,'C-1'!U55*RANDBETWEEN(110,120)*0.01,'C-1'!U55*RANDBETWEEN(80,90)*0.01),'C-1'!U55+RANDBETWEEN(1,3)),0),0)&amp;"】")</f>
        <v/>
      </c>
      <c r="V55" s="356" t="str">
        <f ca="1">IF('C-1'!V55="","","【"&amp;ROUND(IFERROR(IF(ABS('C-1'!V55)&gt;=10,IF('C-1'!V55&gt;=0,'C-1'!V55*RANDBETWEEN(80,90)*0.01,'C-1'!V55*RANDBETWEEN(110,120)*0.01),'C-1'!V55-RANDBETWEEN(1,3)),0),0)&amp;"～"&amp;ROUND(IFERROR(IF(ABS('C-1'!V55)&gt;=10,IF('C-1'!V55&gt;=0,'C-1'!V55*RANDBETWEEN(110,120)*0.01,'C-1'!V55*RANDBETWEEN(80,90)*0.01),'C-1'!V55+RANDBETWEEN(1,3)),0),0)&amp;"】")</f>
        <v/>
      </c>
      <c r="W55" s="615" t="str">
        <f ca="1">IF('C-1'!W55="","","【"&amp;ROUND(IFERROR(IF(ABS('C-1'!W55)&gt;=10,IF('C-1'!W55&gt;=0,'C-1'!W55*RANDBETWEEN(80,90)*0.01,'C-1'!W55*RANDBETWEEN(110,120)*0.01),'C-1'!W55-RANDBETWEEN(1,3)),0),0)&amp;"～"&amp;ROUND(IFERROR(IF(ABS('C-1'!W55)&gt;=10,IF('C-1'!W55&gt;=0,'C-1'!W55*RANDBETWEEN(110,120)*0.01,'C-1'!W55*RANDBETWEEN(80,90)*0.01),'C-1'!W55+RANDBETWEEN(1,3)),0),0)&amp;"】")</f>
        <v>【-1～1】</v>
      </c>
    </row>
    <row r="56" spans="2:23" ht="15" customHeight="1" x14ac:dyDescent="0.15">
      <c r="B56" s="386" t="s">
        <v>397</v>
      </c>
      <c r="C56" s="863" t="str">
        <f>IF(様式一覧表!$D$5="","",様式一覧表!$D$5)</f>
        <v/>
      </c>
      <c r="D56" s="863" t="str">
        <f>'コード '!$C$1</f>
        <v>本邦生産者</v>
      </c>
      <c r="E56" s="864" t="s">
        <v>393</v>
      </c>
      <c r="F56" s="865" t="str">
        <f>IF('C-1'!F56="","",'C-1'!F56)</f>
        <v/>
      </c>
      <c r="G56" s="865" t="str">
        <f>IF('C-1'!G56="","",'C-1'!G56)</f>
        <v/>
      </c>
      <c r="H56" s="865" t="str">
        <f>IF('C-1'!H56="","",'C-1'!H56)</f>
        <v/>
      </c>
      <c r="I56" s="866" t="str">
        <f ca="1">IF('C-1'!I56="","","【"&amp;ROUND(IFERROR(IF(ABS('C-1'!I56)&gt;=10,IF('C-1'!I56&gt;=0,'C-1'!I56*RANDBETWEEN(80,90)*0.01,'C-1'!I56*RANDBETWEEN(110,120)*0.01),'C-1'!I56-RANDBETWEEN(1,3)),0),0)&amp;"～"&amp;ROUND(IFERROR(IF(ABS('C-1'!I56)&gt;=10,IF('C-1'!I56&gt;=0,'C-1'!I56*RANDBETWEEN(110,120)*0.01,'C-1'!I56*RANDBETWEEN(80,90)*0.01),'C-1'!I56+RANDBETWEEN(1,3)),0),0)&amp;"】")</f>
        <v/>
      </c>
      <c r="J56" s="866" t="str">
        <f ca="1">IF('C-1'!J56="","","【"&amp;ROUND(IFERROR(IF(ABS('C-1'!J56)&gt;=10,IF('C-1'!J56&gt;=0,'C-1'!J56*RANDBETWEEN(80,90)*0.01,'C-1'!J56*RANDBETWEEN(110,120)*0.01),'C-1'!J56-RANDBETWEEN(1,3)),0),0)&amp;"～"&amp;ROUND(IFERROR(IF(ABS('C-1'!J56)&gt;=10,IF('C-1'!J56&gt;=0,'C-1'!J56*RANDBETWEEN(110,120)*0.01,'C-1'!J56*RANDBETWEEN(80,90)*0.01),'C-1'!J56+RANDBETWEEN(1,3)),0),0)&amp;"】")</f>
        <v/>
      </c>
      <c r="K56" s="865" t="str">
        <f>IF('C-1'!K56="","",'C-1'!K56)</f>
        <v/>
      </c>
      <c r="L56" s="84" t="str">
        <f ca="1">IF('C-1'!L56="","","【"&amp;ROUND(IFERROR(IF(ABS('C-1'!L56)&gt;=10,IF('C-1'!L56&gt;=0,'C-1'!L56*RANDBETWEEN(80,90)*0.01,'C-1'!L56*RANDBETWEEN(110,120)*0.01),'C-1'!L56-RANDBETWEEN(1,3)),0),0)&amp;"～"&amp;ROUND(IFERROR(IF(ABS('C-1'!L56)&gt;=10,IF('C-1'!L56&gt;=0,'C-1'!L56*RANDBETWEEN(110,120)*0.01,'C-1'!L56*RANDBETWEEN(80,90)*0.01),'C-1'!L56+RANDBETWEEN(1,3)),0),0)&amp;"】")</f>
        <v/>
      </c>
      <c r="M56" s="83" t="str">
        <f ca="1">IF('C-1'!M56="","","【"&amp;ROUND(IFERROR(IF(ABS('C-1'!M56)&gt;=10,IF('C-1'!M56&gt;=0,'C-1'!M56*RANDBETWEEN(80,90)*0.01,'C-1'!M56*RANDBETWEEN(110,120)*0.01),'C-1'!M56-RANDBETWEEN(1,3)),0),0)&amp;"～"&amp;ROUND(IFERROR(IF(ABS('C-1'!M56)&gt;=10,IF('C-1'!M56&gt;=0,'C-1'!M56*RANDBETWEEN(110,120)*0.01,'C-1'!M56*RANDBETWEEN(80,90)*0.01),'C-1'!M56+RANDBETWEEN(1,3)),0),0)&amp;"】")</f>
        <v/>
      </c>
      <c r="N56" s="85" t="str">
        <f ca="1">IF('C-1'!N56="","","【"&amp;ROUND(IFERROR(IF(ABS('C-1'!N56)&gt;=10,IF('C-1'!N56&gt;=0,'C-1'!N56*RANDBETWEEN(80,90)*0.01,'C-1'!N56*RANDBETWEEN(110,120)*0.01),'C-1'!N56-RANDBETWEEN(1,3)),0),0)&amp;"～"&amp;ROUND(IFERROR(IF(ABS('C-1'!N56)&gt;=10,IF('C-1'!N56&gt;=0,'C-1'!N56*RANDBETWEEN(110,120)*0.01,'C-1'!N56*RANDBETWEEN(80,90)*0.01),'C-1'!N56+RANDBETWEEN(1,3)),0),0)&amp;"】")</f>
        <v/>
      </c>
      <c r="O56" s="85" t="str">
        <f ca="1">IF('C-1'!O56="","","【"&amp;ROUND(IFERROR(IF(ABS('C-1'!O56)&gt;=10,IF('C-1'!O56&gt;=0,'C-1'!O56*RANDBETWEEN(80,90)*0.01,'C-1'!O56*RANDBETWEEN(110,120)*0.01),'C-1'!O56-RANDBETWEEN(1,3)),0),0)&amp;"～"&amp;ROUND(IFERROR(IF(ABS('C-1'!O56)&gt;=10,IF('C-1'!O56&gt;=0,'C-1'!O56*RANDBETWEEN(110,120)*0.01,'C-1'!O56*RANDBETWEEN(80,90)*0.01),'C-1'!O56+RANDBETWEEN(1,3)),0),0)&amp;"】")</f>
        <v/>
      </c>
      <c r="P56" s="85" t="str">
        <f ca="1">IF('C-1'!P56="","","【"&amp;ROUND(IFERROR(IF(ABS('C-1'!P56)&gt;=10,IF('C-1'!P56&gt;=0,'C-1'!P56*RANDBETWEEN(80,90)*0.01,'C-1'!P56*RANDBETWEEN(110,120)*0.01),'C-1'!P56-RANDBETWEEN(1,3)),0),0)&amp;"～"&amp;ROUND(IFERROR(IF(ABS('C-1'!P56)&gt;=10,IF('C-1'!P56&gt;=0,'C-1'!P56*RANDBETWEEN(110,120)*0.01,'C-1'!P56*RANDBETWEEN(80,90)*0.01),'C-1'!P56+RANDBETWEEN(1,3)),0),0)&amp;"】")</f>
        <v/>
      </c>
      <c r="Q56" s="86" t="str">
        <f ca="1">IF('C-1'!Q56="","","【"&amp;ROUND(IFERROR(IF(ABS('C-1'!Q56)&gt;=10,IF('C-1'!Q56&gt;=0,'C-1'!Q56*RANDBETWEEN(80,90)*0.01,'C-1'!Q56*RANDBETWEEN(110,120)*0.01),'C-1'!Q56-RANDBETWEEN(1,3)),0),0)&amp;"～"&amp;ROUND(IFERROR(IF(ABS('C-1'!Q56)&gt;=10,IF('C-1'!Q56&gt;=0,'C-1'!Q56*RANDBETWEEN(110,120)*0.01,'C-1'!Q56*RANDBETWEEN(80,90)*0.01),'C-1'!Q56+RANDBETWEEN(1,3)),0),0)&amp;"】")</f>
        <v/>
      </c>
      <c r="R56" s="86" t="str">
        <f ca="1">IF('C-1'!R56="","","【"&amp;ROUND(IFERROR(IF(ABS('C-1'!R56)&gt;=10,IF('C-1'!R56&gt;=0,'C-1'!R56*RANDBETWEEN(80,90)*0.01,'C-1'!R56*RANDBETWEEN(110,120)*0.01),'C-1'!R56-RANDBETWEEN(1,3)),0),0)&amp;"～"&amp;ROUND(IFERROR(IF(ABS('C-1'!R56)&gt;=10,IF('C-1'!R56&gt;=0,'C-1'!R56*RANDBETWEEN(110,120)*0.01,'C-1'!R56*RANDBETWEEN(80,90)*0.01),'C-1'!R56+RANDBETWEEN(1,3)),0),0)&amp;"】")</f>
        <v/>
      </c>
      <c r="S56" s="86" t="str">
        <f ca="1">IF('C-1'!S56="","","【"&amp;ROUND(IFERROR(IF(ABS('C-1'!S56)&gt;=10,IF('C-1'!S56&gt;=0,'C-1'!S56*RANDBETWEEN(80,90)*0.01,'C-1'!S56*RANDBETWEEN(110,120)*0.01),'C-1'!S56-RANDBETWEEN(1,3)),0),0)&amp;"～"&amp;ROUND(IFERROR(IF(ABS('C-1'!S56)&gt;=10,IF('C-1'!S56&gt;=0,'C-1'!S56*RANDBETWEEN(110,120)*0.01,'C-1'!S56*RANDBETWEEN(80,90)*0.01),'C-1'!S56+RANDBETWEEN(1,3)),0),0)&amp;"】")</f>
        <v/>
      </c>
      <c r="T56" s="86" t="str">
        <f ca="1">IF('C-1'!T56="","","【"&amp;ROUND(IFERROR(IF(ABS('C-1'!T56)&gt;=10,IF('C-1'!T56&gt;=0,'C-1'!T56*RANDBETWEEN(80,90)*0.01,'C-1'!T56*RANDBETWEEN(110,120)*0.01),'C-1'!T56-RANDBETWEEN(1,3)),0),0)&amp;"～"&amp;ROUND(IFERROR(IF(ABS('C-1'!T56)&gt;=10,IF('C-1'!T56&gt;=0,'C-1'!T56*RANDBETWEEN(110,120)*0.01,'C-1'!T56*RANDBETWEEN(80,90)*0.01),'C-1'!T56+RANDBETWEEN(1,3)),0),0)&amp;"】")</f>
        <v/>
      </c>
      <c r="U56" s="86" t="str">
        <f ca="1">IF('C-1'!U56="","","【"&amp;ROUND(IFERROR(IF(ABS('C-1'!U56)&gt;=10,IF('C-1'!U56&gt;=0,'C-1'!U56*RANDBETWEEN(80,90)*0.01,'C-1'!U56*RANDBETWEEN(110,120)*0.01),'C-1'!U56-RANDBETWEEN(1,3)),0),0)&amp;"～"&amp;ROUND(IFERROR(IF(ABS('C-1'!U56)&gt;=10,IF('C-1'!U56&gt;=0,'C-1'!U56*RANDBETWEEN(110,120)*0.01,'C-1'!U56*RANDBETWEEN(80,90)*0.01),'C-1'!U56+RANDBETWEEN(1,3)),0),0)&amp;"】")</f>
        <v/>
      </c>
      <c r="V56" s="356" t="str">
        <f ca="1">IF('C-1'!V56="","","【"&amp;ROUND(IFERROR(IF(ABS('C-1'!V56)&gt;=10,IF('C-1'!V56&gt;=0,'C-1'!V56*RANDBETWEEN(80,90)*0.01,'C-1'!V56*RANDBETWEEN(110,120)*0.01),'C-1'!V56-RANDBETWEEN(1,3)),0),0)&amp;"～"&amp;ROUND(IFERROR(IF(ABS('C-1'!V56)&gt;=10,IF('C-1'!V56&gt;=0,'C-1'!V56*RANDBETWEEN(110,120)*0.01,'C-1'!V56*RANDBETWEEN(80,90)*0.01),'C-1'!V56+RANDBETWEEN(1,3)),0),0)&amp;"】")</f>
        <v/>
      </c>
      <c r="W56" s="615" t="str">
        <f ca="1">IF('C-1'!W56="","","【"&amp;ROUND(IFERROR(IF(ABS('C-1'!W56)&gt;=10,IF('C-1'!W56&gt;=0,'C-1'!W56*RANDBETWEEN(80,90)*0.01,'C-1'!W56*RANDBETWEEN(110,120)*0.01),'C-1'!W56-RANDBETWEEN(1,3)),0),0)&amp;"～"&amp;ROUND(IFERROR(IF(ABS('C-1'!W56)&gt;=10,IF('C-1'!W56&gt;=0,'C-1'!W56*RANDBETWEEN(110,120)*0.01,'C-1'!W56*RANDBETWEEN(80,90)*0.01),'C-1'!W56+RANDBETWEEN(1,3)),0),0)&amp;"】")</f>
        <v>【-1～3】</v>
      </c>
    </row>
    <row r="57" spans="2:23" ht="15" customHeight="1" x14ac:dyDescent="0.15">
      <c r="B57" s="386" t="s">
        <v>397</v>
      </c>
      <c r="C57" s="863" t="str">
        <f>IF(様式一覧表!$D$5="","",様式一覧表!$D$5)</f>
        <v/>
      </c>
      <c r="D57" s="863" t="str">
        <f>'コード '!$C$1</f>
        <v>本邦生産者</v>
      </c>
      <c r="E57" s="864" t="s">
        <v>393</v>
      </c>
      <c r="F57" s="865" t="str">
        <f>IF('C-1'!F57="","",'C-1'!F57)</f>
        <v/>
      </c>
      <c r="G57" s="865" t="str">
        <f>IF('C-1'!G57="","",'C-1'!G57)</f>
        <v/>
      </c>
      <c r="H57" s="865" t="str">
        <f>IF('C-1'!H57="","",'C-1'!H57)</f>
        <v/>
      </c>
      <c r="I57" s="866" t="str">
        <f ca="1">IF('C-1'!I57="","","【"&amp;ROUND(IFERROR(IF(ABS('C-1'!I57)&gt;=10,IF('C-1'!I57&gt;=0,'C-1'!I57*RANDBETWEEN(80,90)*0.01,'C-1'!I57*RANDBETWEEN(110,120)*0.01),'C-1'!I57-RANDBETWEEN(1,3)),0),0)&amp;"～"&amp;ROUND(IFERROR(IF(ABS('C-1'!I57)&gt;=10,IF('C-1'!I57&gt;=0,'C-1'!I57*RANDBETWEEN(110,120)*0.01,'C-1'!I57*RANDBETWEEN(80,90)*0.01),'C-1'!I57+RANDBETWEEN(1,3)),0),0)&amp;"】")</f>
        <v/>
      </c>
      <c r="J57" s="866" t="str">
        <f ca="1">IF('C-1'!J57="","","【"&amp;ROUND(IFERROR(IF(ABS('C-1'!J57)&gt;=10,IF('C-1'!J57&gt;=0,'C-1'!J57*RANDBETWEEN(80,90)*0.01,'C-1'!J57*RANDBETWEEN(110,120)*0.01),'C-1'!J57-RANDBETWEEN(1,3)),0),0)&amp;"～"&amp;ROUND(IFERROR(IF(ABS('C-1'!J57)&gt;=10,IF('C-1'!J57&gt;=0,'C-1'!J57*RANDBETWEEN(110,120)*0.01,'C-1'!J57*RANDBETWEEN(80,90)*0.01),'C-1'!J57+RANDBETWEEN(1,3)),0),0)&amp;"】")</f>
        <v/>
      </c>
      <c r="K57" s="865" t="str">
        <f>IF('C-1'!K57="","",'C-1'!K57)</f>
        <v/>
      </c>
      <c r="L57" s="84" t="str">
        <f ca="1">IF('C-1'!L57="","","【"&amp;ROUND(IFERROR(IF(ABS('C-1'!L57)&gt;=10,IF('C-1'!L57&gt;=0,'C-1'!L57*RANDBETWEEN(80,90)*0.01,'C-1'!L57*RANDBETWEEN(110,120)*0.01),'C-1'!L57-RANDBETWEEN(1,3)),0),0)&amp;"～"&amp;ROUND(IFERROR(IF(ABS('C-1'!L57)&gt;=10,IF('C-1'!L57&gt;=0,'C-1'!L57*RANDBETWEEN(110,120)*0.01,'C-1'!L57*RANDBETWEEN(80,90)*0.01),'C-1'!L57+RANDBETWEEN(1,3)),0),0)&amp;"】")</f>
        <v/>
      </c>
      <c r="M57" s="83" t="str">
        <f ca="1">IF('C-1'!M57="","","【"&amp;ROUND(IFERROR(IF(ABS('C-1'!M57)&gt;=10,IF('C-1'!M57&gt;=0,'C-1'!M57*RANDBETWEEN(80,90)*0.01,'C-1'!M57*RANDBETWEEN(110,120)*0.01),'C-1'!M57-RANDBETWEEN(1,3)),0),0)&amp;"～"&amp;ROUND(IFERROR(IF(ABS('C-1'!M57)&gt;=10,IF('C-1'!M57&gt;=0,'C-1'!M57*RANDBETWEEN(110,120)*0.01,'C-1'!M57*RANDBETWEEN(80,90)*0.01),'C-1'!M57+RANDBETWEEN(1,3)),0),0)&amp;"】")</f>
        <v/>
      </c>
      <c r="N57" s="85" t="str">
        <f ca="1">IF('C-1'!N57="","","【"&amp;ROUND(IFERROR(IF(ABS('C-1'!N57)&gt;=10,IF('C-1'!N57&gt;=0,'C-1'!N57*RANDBETWEEN(80,90)*0.01,'C-1'!N57*RANDBETWEEN(110,120)*0.01),'C-1'!N57-RANDBETWEEN(1,3)),0),0)&amp;"～"&amp;ROUND(IFERROR(IF(ABS('C-1'!N57)&gt;=10,IF('C-1'!N57&gt;=0,'C-1'!N57*RANDBETWEEN(110,120)*0.01,'C-1'!N57*RANDBETWEEN(80,90)*0.01),'C-1'!N57+RANDBETWEEN(1,3)),0),0)&amp;"】")</f>
        <v/>
      </c>
      <c r="O57" s="85" t="str">
        <f ca="1">IF('C-1'!O57="","","【"&amp;ROUND(IFERROR(IF(ABS('C-1'!O57)&gt;=10,IF('C-1'!O57&gt;=0,'C-1'!O57*RANDBETWEEN(80,90)*0.01,'C-1'!O57*RANDBETWEEN(110,120)*0.01),'C-1'!O57-RANDBETWEEN(1,3)),0),0)&amp;"～"&amp;ROUND(IFERROR(IF(ABS('C-1'!O57)&gt;=10,IF('C-1'!O57&gt;=0,'C-1'!O57*RANDBETWEEN(110,120)*0.01,'C-1'!O57*RANDBETWEEN(80,90)*0.01),'C-1'!O57+RANDBETWEEN(1,3)),0),0)&amp;"】")</f>
        <v/>
      </c>
      <c r="P57" s="85" t="str">
        <f ca="1">IF('C-1'!P57="","","【"&amp;ROUND(IFERROR(IF(ABS('C-1'!P57)&gt;=10,IF('C-1'!P57&gt;=0,'C-1'!P57*RANDBETWEEN(80,90)*0.01,'C-1'!P57*RANDBETWEEN(110,120)*0.01),'C-1'!P57-RANDBETWEEN(1,3)),0),0)&amp;"～"&amp;ROUND(IFERROR(IF(ABS('C-1'!P57)&gt;=10,IF('C-1'!P57&gt;=0,'C-1'!P57*RANDBETWEEN(110,120)*0.01,'C-1'!P57*RANDBETWEEN(80,90)*0.01),'C-1'!P57+RANDBETWEEN(1,3)),0),0)&amp;"】")</f>
        <v/>
      </c>
      <c r="Q57" s="86" t="str">
        <f ca="1">IF('C-1'!Q57="","","【"&amp;ROUND(IFERROR(IF(ABS('C-1'!Q57)&gt;=10,IF('C-1'!Q57&gt;=0,'C-1'!Q57*RANDBETWEEN(80,90)*0.01,'C-1'!Q57*RANDBETWEEN(110,120)*0.01),'C-1'!Q57-RANDBETWEEN(1,3)),0),0)&amp;"～"&amp;ROUND(IFERROR(IF(ABS('C-1'!Q57)&gt;=10,IF('C-1'!Q57&gt;=0,'C-1'!Q57*RANDBETWEEN(110,120)*0.01,'C-1'!Q57*RANDBETWEEN(80,90)*0.01),'C-1'!Q57+RANDBETWEEN(1,3)),0),0)&amp;"】")</f>
        <v/>
      </c>
      <c r="R57" s="86" t="str">
        <f ca="1">IF('C-1'!R57="","","【"&amp;ROUND(IFERROR(IF(ABS('C-1'!R57)&gt;=10,IF('C-1'!R57&gt;=0,'C-1'!R57*RANDBETWEEN(80,90)*0.01,'C-1'!R57*RANDBETWEEN(110,120)*0.01),'C-1'!R57-RANDBETWEEN(1,3)),0),0)&amp;"～"&amp;ROUND(IFERROR(IF(ABS('C-1'!R57)&gt;=10,IF('C-1'!R57&gt;=0,'C-1'!R57*RANDBETWEEN(110,120)*0.01,'C-1'!R57*RANDBETWEEN(80,90)*0.01),'C-1'!R57+RANDBETWEEN(1,3)),0),0)&amp;"】")</f>
        <v/>
      </c>
      <c r="S57" s="86" t="str">
        <f ca="1">IF('C-1'!S57="","","【"&amp;ROUND(IFERROR(IF(ABS('C-1'!S57)&gt;=10,IF('C-1'!S57&gt;=0,'C-1'!S57*RANDBETWEEN(80,90)*0.01,'C-1'!S57*RANDBETWEEN(110,120)*0.01),'C-1'!S57-RANDBETWEEN(1,3)),0),0)&amp;"～"&amp;ROUND(IFERROR(IF(ABS('C-1'!S57)&gt;=10,IF('C-1'!S57&gt;=0,'C-1'!S57*RANDBETWEEN(110,120)*0.01,'C-1'!S57*RANDBETWEEN(80,90)*0.01),'C-1'!S57+RANDBETWEEN(1,3)),0),0)&amp;"】")</f>
        <v/>
      </c>
      <c r="T57" s="86" t="str">
        <f ca="1">IF('C-1'!T57="","","【"&amp;ROUND(IFERROR(IF(ABS('C-1'!T57)&gt;=10,IF('C-1'!T57&gt;=0,'C-1'!T57*RANDBETWEEN(80,90)*0.01,'C-1'!T57*RANDBETWEEN(110,120)*0.01),'C-1'!T57-RANDBETWEEN(1,3)),0),0)&amp;"～"&amp;ROUND(IFERROR(IF(ABS('C-1'!T57)&gt;=10,IF('C-1'!T57&gt;=0,'C-1'!T57*RANDBETWEEN(110,120)*0.01,'C-1'!T57*RANDBETWEEN(80,90)*0.01),'C-1'!T57+RANDBETWEEN(1,3)),0),0)&amp;"】")</f>
        <v/>
      </c>
      <c r="U57" s="86" t="str">
        <f ca="1">IF('C-1'!U57="","","【"&amp;ROUND(IFERROR(IF(ABS('C-1'!U57)&gt;=10,IF('C-1'!U57&gt;=0,'C-1'!U57*RANDBETWEEN(80,90)*0.01,'C-1'!U57*RANDBETWEEN(110,120)*0.01),'C-1'!U57-RANDBETWEEN(1,3)),0),0)&amp;"～"&amp;ROUND(IFERROR(IF(ABS('C-1'!U57)&gt;=10,IF('C-1'!U57&gt;=0,'C-1'!U57*RANDBETWEEN(110,120)*0.01,'C-1'!U57*RANDBETWEEN(80,90)*0.01),'C-1'!U57+RANDBETWEEN(1,3)),0),0)&amp;"】")</f>
        <v/>
      </c>
      <c r="V57" s="356" t="str">
        <f ca="1">IF('C-1'!V57="","","【"&amp;ROUND(IFERROR(IF(ABS('C-1'!V57)&gt;=10,IF('C-1'!V57&gt;=0,'C-1'!V57*RANDBETWEEN(80,90)*0.01,'C-1'!V57*RANDBETWEEN(110,120)*0.01),'C-1'!V57-RANDBETWEEN(1,3)),0),0)&amp;"～"&amp;ROUND(IFERROR(IF(ABS('C-1'!V57)&gt;=10,IF('C-1'!V57&gt;=0,'C-1'!V57*RANDBETWEEN(110,120)*0.01,'C-1'!V57*RANDBETWEEN(80,90)*0.01),'C-1'!V57+RANDBETWEEN(1,3)),0),0)&amp;"】")</f>
        <v/>
      </c>
      <c r="W57" s="615" t="str">
        <f ca="1">IF('C-1'!W57="","","【"&amp;ROUND(IFERROR(IF(ABS('C-1'!W57)&gt;=10,IF('C-1'!W57&gt;=0,'C-1'!W57*RANDBETWEEN(80,90)*0.01,'C-1'!W57*RANDBETWEEN(110,120)*0.01),'C-1'!W57-RANDBETWEEN(1,3)),0),0)&amp;"～"&amp;ROUND(IFERROR(IF(ABS('C-1'!W57)&gt;=10,IF('C-1'!W57&gt;=0,'C-1'!W57*RANDBETWEEN(110,120)*0.01,'C-1'!W57*RANDBETWEEN(80,90)*0.01),'C-1'!W57+RANDBETWEEN(1,3)),0),0)&amp;"】")</f>
        <v>【-3～1】</v>
      </c>
    </row>
    <row r="58" spans="2:23" ht="15" customHeight="1" x14ac:dyDescent="0.15">
      <c r="B58" s="386" t="s">
        <v>397</v>
      </c>
      <c r="C58" s="863" t="str">
        <f>IF(様式一覧表!$D$5="","",様式一覧表!$D$5)</f>
        <v/>
      </c>
      <c r="D58" s="863" t="str">
        <f>'コード '!$C$1</f>
        <v>本邦生産者</v>
      </c>
      <c r="E58" s="864" t="s">
        <v>393</v>
      </c>
      <c r="F58" s="865" t="str">
        <f>IF('C-1'!F58="","",'C-1'!F58)</f>
        <v/>
      </c>
      <c r="G58" s="865" t="str">
        <f>IF('C-1'!G58="","",'C-1'!G58)</f>
        <v/>
      </c>
      <c r="H58" s="865" t="str">
        <f>IF('C-1'!H58="","",'C-1'!H58)</f>
        <v/>
      </c>
      <c r="I58" s="866" t="str">
        <f ca="1">IF('C-1'!I58="","","【"&amp;ROUND(IFERROR(IF(ABS('C-1'!I58)&gt;=10,IF('C-1'!I58&gt;=0,'C-1'!I58*RANDBETWEEN(80,90)*0.01,'C-1'!I58*RANDBETWEEN(110,120)*0.01),'C-1'!I58-RANDBETWEEN(1,3)),0),0)&amp;"～"&amp;ROUND(IFERROR(IF(ABS('C-1'!I58)&gt;=10,IF('C-1'!I58&gt;=0,'C-1'!I58*RANDBETWEEN(110,120)*0.01,'C-1'!I58*RANDBETWEEN(80,90)*0.01),'C-1'!I58+RANDBETWEEN(1,3)),0),0)&amp;"】")</f>
        <v/>
      </c>
      <c r="J58" s="866" t="str">
        <f ca="1">IF('C-1'!J58="","","【"&amp;ROUND(IFERROR(IF(ABS('C-1'!J58)&gt;=10,IF('C-1'!J58&gt;=0,'C-1'!J58*RANDBETWEEN(80,90)*0.01,'C-1'!J58*RANDBETWEEN(110,120)*0.01),'C-1'!J58-RANDBETWEEN(1,3)),0),0)&amp;"～"&amp;ROUND(IFERROR(IF(ABS('C-1'!J58)&gt;=10,IF('C-1'!J58&gt;=0,'C-1'!J58*RANDBETWEEN(110,120)*0.01,'C-1'!J58*RANDBETWEEN(80,90)*0.01),'C-1'!J58+RANDBETWEEN(1,3)),0),0)&amp;"】")</f>
        <v/>
      </c>
      <c r="K58" s="865" t="str">
        <f>IF('C-1'!K58="","",'C-1'!K58)</f>
        <v/>
      </c>
      <c r="L58" s="84" t="str">
        <f ca="1">IF('C-1'!L58="","","【"&amp;ROUND(IFERROR(IF(ABS('C-1'!L58)&gt;=10,IF('C-1'!L58&gt;=0,'C-1'!L58*RANDBETWEEN(80,90)*0.01,'C-1'!L58*RANDBETWEEN(110,120)*0.01),'C-1'!L58-RANDBETWEEN(1,3)),0),0)&amp;"～"&amp;ROUND(IFERROR(IF(ABS('C-1'!L58)&gt;=10,IF('C-1'!L58&gt;=0,'C-1'!L58*RANDBETWEEN(110,120)*0.01,'C-1'!L58*RANDBETWEEN(80,90)*0.01),'C-1'!L58+RANDBETWEEN(1,3)),0),0)&amp;"】")</f>
        <v/>
      </c>
      <c r="M58" s="83" t="str">
        <f ca="1">IF('C-1'!M58="","","【"&amp;ROUND(IFERROR(IF(ABS('C-1'!M58)&gt;=10,IF('C-1'!M58&gt;=0,'C-1'!M58*RANDBETWEEN(80,90)*0.01,'C-1'!M58*RANDBETWEEN(110,120)*0.01),'C-1'!M58-RANDBETWEEN(1,3)),0),0)&amp;"～"&amp;ROUND(IFERROR(IF(ABS('C-1'!M58)&gt;=10,IF('C-1'!M58&gt;=0,'C-1'!M58*RANDBETWEEN(110,120)*0.01,'C-1'!M58*RANDBETWEEN(80,90)*0.01),'C-1'!M58+RANDBETWEEN(1,3)),0),0)&amp;"】")</f>
        <v/>
      </c>
      <c r="N58" s="85" t="str">
        <f ca="1">IF('C-1'!N58="","","【"&amp;ROUND(IFERROR(IF(ABS('C-1'!N58)&gt;=10,IF('C-1'!N58&gt;=0,'C-1'!N58*RANDBETWEEN(80,90)*0.01,'C-1'!N58*RANDBETWEEN(110,120)*0.01),'C-1'!N58-RANDBETWEEN(1,3)),0),0)&amp;"～"&amp;ROUND(IFERROR(IF(ABS('C-1'!N58)&gt;=10,IF('C-1'!N58&gt;=0,'C-1'!N58*RANDBETWEEN(110,120)*0.01,'C-1'!N58*RANDBETWEEN(80,90)*0.01),'C-1'!N58+RANDBETWEEN(1,3)),0),0)&amp;"】")</f>
        <v/>
      </c>
      <c r="O58" s="85" t="str">
        <f ca="1">IF('C-1'!O58="","","【"&amp;ROUND(IFERROR(IF(ABS('C-1'!O58)&gt;=10,IF('C-1'!O58&gt;=0,'C-1'!O58*RANDBETWEEN(80,90)*0.01,'C-1'!O58*RANDBETWEEN(110,120)*0.01),'C-1'!O58-RANDBETWEEN(1,3)),0),0)&amp;"～"&amp;ROUND(IFERROR(IF(ABS('C-1'!O58)&gt;=10,IF('C-1'!O58&gt;=0,'C-1'!O58*RANDBETWEEN(110,120)*0.01,'C-1'!O58*RANDBETWEEN(80,90)*0.01),'C-1'!O58+RANDBETWEEN(1,3)),0),0)&amp;"】")</f>
        <v/>
      </c>
      <c r="P58" s="85" t="str">
        <f ca="1">IF('C-1'!P58="","","【"&amp;ROUND(IFERROR(IF(ABS('C-1'!P58)&gt;=10,IF('C-1'!P58&gt;=0,'C-1'!P58*RANDBETWEEN(80,90)*0.01,'C-1'!P58*RANDBETWEEN(110,120)*0.01),'C-1'!P58-RANDBETWEEN(1,3)),0),0)&amp;"～"&amp;ROUND(IFERROR(IF(ABS('C-1'!P58)&gt;=10,IF('C-1'!P58&gt;=0,'C-1'!P58*RANDBETWEEN(110,120)*0.01,'C-1'!P58*RANDBETWEEN(80,90)*0.01),'C-1'!P58+RANDBETWEEN(1,3)),0),0)&amp;"】")</f>
        <v/>
      </c>
      <c r="Q58" s="86" t="str">
        <f ca="1">IF('C-1'!Q58="","","【"&amp;ROUND(IFERROR(IF(ABS('C-1'!Q58)&gt;=10,IF('C-1'!Q58&gt;=0,'C-1'!Q58*RANDBETWEEN(80,90)*0.01,'C-1'!Q58*RANDBETWEEN(110,120)*0.01),'C-1'!Q58-RANDBETWEEN(1,3)),0),0)&amp;"～"&amp;ROUND(IFERROR(IF(ABS('C-1'!Q58)&gt;=10,IF('C-1'!Q58&gt;=0,'C-1'!Q58*RANDBETWEEN(110,120)*0.01,'C-1'!Q58*RANDBETWEEN(80,90)*0.01),'C-1'!Q58+RANDBETWEEN(1,3)),0),0)&amp;"】")</f>
        <v/>
      </c>
      <c r="R58" s="86" t="str">
        <f ca="1">IF('C-1'!R58="","","【"&amp;ROUND(IFERROR(IF(ABS('C-1'!R58)&gt;=10,IF('C-1'!R58&gt;=0,'C-1'!R58*RANDBETWEEN(80,90)*0.01,'C-1'!R58*RANDBETWEEN(110,120)*0.01),'C-1'!R58-RANDBETWEEN(1,3)),0),0)&amp;"～"&amp;ROUND(IFERROR(IF(ABS('C-1'!R58)&gt;=10,IF('C-1'!R58&gt;=0,'C-1'!R58*RANDBETWEEN(110,120)*0.01,'C-1'!R58*RANDBETWEEN(80,90)*0.01),'C-1'!R58+RANDBETWEEN(1,3)),0),0)&amp;"】")</f>
        <v/>
      </c>
      <c r="S58" s="86" t="str">
        <f ca="1">IF('C-1'!S58="","","【"&amp;ROUND(IFERROR(IF(ABS('C-1'!S58)&gt;=10,IF('C-1'!S58&gt;=0,'C-1'!S58*RANDBETWEEN(80,90)*0.01,'C-1'!S58*RANDBETWEEN(110,120)*0.01),'C-1'!S58-RANDBETWEEN(1,3)),0),0)&amp;"～"&amp;ROUND(IFERROR(IF(ABS('C-1'!S58)&gt;=10,IF('C-1'!S58&gt;=0,'C-1'!S58*RANDBETWEEN(110,120)*0.01,'C-1'!S58*RANDBETWEEN(80,90)*0.01),'C-1'!S58+RANDBETWEEN(1,3)),0),0)&amp;"】")</f>
        <v/>
      </c>
      <c r="T58" s="86" t="str">
        <f ca="1">IF('C-1'!T58="","","【"&amp;ROUND(IFERROR(IF(ABS('C-1'!T58)&gt;=10,IF('C-1'!T58&gt;=0,'C-1'!T58*RANDBETWEEN(80,90)*0.01,'C-1'!T58*RANDBETWEEN(110,120)*0.01),'C-1'!T58-RANDBETWEEN(1,3)),0),0)&amp;"～"&amp;ROUND(IFERROR(IF(ABS('C-1'!T58)&gt;=10,IF('C-1'!T58&gt;=0,'C-1'!T58*RANDBETWEEN(110,120)*0.01,'C-1'!T58*RANDBETWEEN(80,90)*0.01),'C-1'!T58+RANDBETWEEN(1,3)),0),0)&amp;"】")</f>
        <v/>
      </c>
      <c r="U58" s="86" t="str">
        <f ca="1">IF('C-1'!U58="","","【"&amp;ROUND(IFERROR(IF(ABS('C-1'!U58)&gt;=10,IF('C-1'!U58&gt;=0,'C-1'!U58*RANDBETWEEN(80,90)*0.01,'C-1'!U58*RANDBETWEEN(110,120)*0.01),'C-1'!U58-RANDBETWEEN(1,3)),0),0)&amp;"～"&amp;ROUND(IFERROR(IF(ABS('C-1'!U58)&gt;=10,IF('C-1'!U58&gt;=0,'C-1'!U58*RANDBETWEEN(110,120)*0.01,'C-1'!U58*RANDBETWEEN(80,90)*0.01),'C-1'!U58+RANDBETWEEN(1,3)),0),0)&amp;"】")</f>
        <v/>
      </c>
      <c r="V58" s="356" t="str">
        <f ca="1">IF('C-1'!V58="","","【"&amp;ROUND(IFERROR(IF(ABS('C-1'!V58)&gt;=10,IF('C-1'!V58&gt;=0,'C-1'!V58*RANDBETWEEN(80,90)*0.01,'C-1'!V58*RANDBETWEEN(110,120)*0.01),'C-1'!V58-RANDBETWEEN(1,3)),0),0)&amp;"～"&amp;ROUND(IFERROR(IF(ABS('C-1'!V58)&gt;=10,IF('C-1'!V58&gt;=0,'C-1'!V58*RANDBETWEEN(110,120)*0.01,'C-1'!V58*RANDBETWEEN(80,90)*0.01),'C-1'!V58+RANDBETWEEN(1,3)),0),0)&amp;"】")</f>
        <v/>
      </c>
      <c r="W58" s="615" t="str">
        <f ca="1">IF('C-1'!W58="","","【"&amp;ROUND(IFERROR(IF(ABS('C-1'!W58)&gt;=10,IF('C-1'!W58&gt;=0,'C-1'!W58*RANDBETWEEN(80,90)*0.01,'C-1'!W58*RANDBETWEEN(110,120)*0.01),'C-1'!W58-RANDBETWEEN(1,3)),0),0)&amp;"～"&amp;ROUND(IFERROR(IF(ABS('C-1'!W58)&gt;=10,IF('C-1'!W58&gt;=0,'C-1'!W58*RANDBETWEEN(110,120)*0.01,'C-1'!W58*RANDBETWEEN(80,90)*0.01),'C-1'!W58+RANDBETWEEN(1,3)),0),0)&amp;"】")</f>
        <v>【-1～3】</v>
      </c>
    </row>
    <row r="59" spans="2:23" ht="15" customHeight="1" x14ac:dyDescent="0.15">
      <c r="B59" s="386" t="s">
        <v>397</v>
      </c>
      <c r="C59" s="863" t="str">
        <f>IF(様式一覧表!$D$5="","",様式一覧表!$D$5)</f>
        <v/>
      </c>
      <c r="D59" s="863" t="str">
        <f>'コード '!$C$1</f>
        <v>本邦生産者</v>
      </c>
      <c r="E59" s="864" t="s">
        <v>393</v>
      </c>
      <c r="F59" s="865" t="str">
        <f>IF('C-1'!F59="","",'C-1'!F59)</f>
        <v/>
      </c>
      <c r="G59" s="865" t="str">
        <f>IF('C-1'!G59="","",'C-1'!G59)</f>
        <v/>
      </c>
      <c r="H59" s="865" t="str">
        <f>IF('C-1'!H59="","",'C-1'!H59)</f>
        <v/>
      </c>
      <c r="I59" s="866" t="str">
        <f ca="1">IF('C-1'!I59="","","【"&amp;ROUND(IFERROR(IF(ABS('C-1'!I59)&gt;=10,IF('C-1'!I59&gt;=0,'C-1'!I59*RANDBETWEEN(80,90)*0.01,'C-1'!I59*RANDBETWEEN(110,120)*0.01),'C-1'!I59-RANDBETWEEN(1,3)),0),0)&amp;"～"&amp;ROUND(IFERROR(IF(ABS('C-1'!I59)&gt;=10,IF('C-1'!I59&gt;=0,'C-1'!I59*RANDBETWEEN(110,120)*0.01,'C-1'!I59*RANDBETWEEN(80,90)*0.01),'C-1'!I59+RANDBETWEEN(1,3)),0),0)&amp;"】")</f>
        <v/>
      </c>
      <c r="J59" s="866" t="str">
        <f ca="1">IF('C-1'!J59="","","【"&amp;ROUND(IFERROR(IF(ABS('C-1'!J59)&gt;=10,IF('C-1'!J59&gt;=0,'C-1'!J59*RANDBETWEEN(80,90)*0.01,'C-1'!J59*RANDBETWEEN(110,120)*0.01),'C-1'!J59-RANDBETWEEN(1,3)),0),0)&amp;"～"&amp;ROUND(IFERROR(IF(ABS('C-1'!J59)&gt;=10,IF('C-1'!J59&gt;=0,'C-1'!J59*RANDBETWEEN(110,120)*0.01,'C-1'!J59*RANDBETWEEN(80,90)*0.01),'C-1'!J59+RANDBETWEEN(1,3)),0),0)&amp;"】")</f>
        <v/>
      </c>
      <c r="K59" s="865" t="str">
        <f>IF('C-1'!K59="","",'C-1'!K59)</f>
        <v/>
      </c>
      <c r="L59" s="84" t="str">
        <f ca="1">IF('C-1'!L59="","","【"&amp;ROUND(IFERROR(IF(ABS('C-1'!L59)&gt;=10,IF('C-1'!L59&gt;=0,'C-1'!L59*RANDBETWEEN(80,90)*0.01,'C-1'!L59*RANDBETWEEN(110,120)*0.01),'C-1'!L59-RANDBETWEEN(1,3)),0),0)&amp;"～"&amp;ROUND(IFERROR(IF(ABS('C-1'!L59)&gt;=10,IF('C-1'!L59&gt;=0,'C-1'!L59*RANDBETWEEN(110,120)*0.01,'C-1'!L59*RANDBETWEEN(80,90)*0.01),'C-1'!L59+RANDBETWEEN(1,3)),0),0)&amp;"】")</f>
        <v/>
      </c>
      <c r="M59" s="83" t="str">
        <f ca="1">IF('C-1'!M59="","","【"&amp;ROUND(IFERROR(IF(ABS('C-1'!M59)&gt;=10,IF('C-1'!M59&gt;=0,'C-1'!M59*RANDBETWEEN(80,90)*0.01,'C-1'!M59*RANDBETWEEN(110,120)*0.01),'C-1'!M59-RANDBETWEEN(1,3)),0),0)&amp;"～"&amp;ROUND(IFERROR(IF(ABS('C-1'!M59)&gt;=10,IF('C-1'!M59&gt;=0,'C-1'!M59*RANDBETWEEN(110,120)*0.01,'C-1'!M59*RANDBETWEEN(80,90)*0.01),'C-1'!M59+RANDBETWEEN(1,3)),0),0)&amp;"】")</f>
        <v/>
      </c>
      <c r="N59" s="85" t="str">
        <f ca="1">IF('C-1'!N59="","","【"&amp;ROUND(IFERROR(IF(ABS('C-1'!N59)&gt;=10,IF('C-1'!N59&gt;=0,'C-1'!N59*RANDBETWEEN(80,90)*0.01,'C-1'!N59*RANDBETWEEN(110,120)*0.01),'C-1'!N59-RANDBETWEEN(1,3)),0),0)&amp;"～"&amp;ROUND(IFERROR(IF(ABS('C-1'!N59)&gt;=10,IF('C-1'!N59&gt;=0,'C-1'!N59*RANDBETWEEN(110,120)*0.01,'C-1'!N59*RANDBETWEEN(80,90)*0.01),'C-1'!N59+RANDBETWEEN(1,3)),0),0)&amp;"】")</f>
        <v/>
      </c>
      <c r="O59" s="85" t="str">
        <f ca="1">IF('C-1'!O59="","","【"&amp;ROUND(IFERROR(IF(ABS('C-1'!O59)&gt;=10,IF('C-1'!O59&gt;=0,'C-1'!O59*RANDBETWEEN(80,90)*0.01,'C-1'!O59*RANDBETWEEN(110,120)*0.01),'C-1'!O59-RANDBETWEEN(1,3)),0),0)&amp;"～"&amp;ROUND(IFERROR(IF(ABS('C-1'!O59)&gt;=10,IF('C-1'!O59&gt;=0,'C-1'!O59*RANDBETWEEN(110,120)*0.01,'C-1'!O59*RANDBETWEEN(80,90)*0.01),'C-1'!O59+RANDBETWEEN(1,3)),0),0)&amp;"】")</f>
        <v/>
      </c>
      <c r="P59" s="85" t="str">
        <f ca="1">IF('C-1'!P59="","","【"&amp;ROUND(IFERROR(IF(ABS('C-1'!P59)&gt;=10,IF('C-1'!P59&gt;=0,'C-1'!P59*RANDBETWEEN(80,90)*0.01,'C-1'!P59*RANDBETWEEN(110,120)*0.01),'C-1'!P59-RANDBETWEEN(1,3)),0),0)&amp;"～"&amp;ROUND(IFERROR(IF(ABS('C-1'!P59)&gt;=10,IF('C-1'!P59&gt;=0,'C-1'!P59*RANDBETWEEN(110,120)*0.01,'C-1'!P59*RANDBETWEEN(80,90)*0.01),'C-1'!P59+RANDBETWEEN(1,3)),0),0)&amp;"】")</f>
        <v/>
      </c>
      <c r="Q59" s="86" t="str">
        <f ca="1">IF('C-1'!Q59="","","【"&amp;ROUND(IFERROR(IF(ABS('C-1'!Q59)&gt;=10,IF('C-1'!Q59&gt;=0,'C-1'!Q59*RANDBETWEEN(80,90)*0.01,'C-1'!Q59*RANDBETWEEN(110,120)*0.01),'C-1'!Q59-RANDBETWEEN(1,3)),0),0)&amp;"～"&amp;ROUND(IFERROR(IF(ABS('C-1'!Q59)&gt;=10,IF('C-1'!Q59&gt;=0,'C-1'!Q59*RANDBETWEEN(110,120)*0.01,'C-1'!Q59*RANDBETWEEN(80,90)*0.01),'C-1'!Q59+RANDBETWEEN(1,3)),0),0)&amp;"】")</f>
        <v/>
      </c>
      <c r="R59" s="86" t="str">
        <f ca="1">IF('C-1'!R59="","","【"&amp;ROUND(IFERROR(IF(ABS('C-1'!R59)&gt;=10,IF('C-1'!R59&gt;=0,'C-1'!R59*RANDBETWEEN(80,90)*0.01,'C-1'!R59*RANDBETWEEN(110,120)*0.01),'C-1'!R59-RANDBETWEEN(1,3)),0),0)&amp;"～"&amp;ROUND(IFERROR(IF(ABS('C-1'!R59)&gt;=10,IF('C-1'!R59&gt;=0,'C-1'!R59*RANDBETWEEN(110,120)*0.01,'C-1'!R59*RANDBETWEEN(80,90)*0.01),'C-1'!R59+RANDBETWEEN(1,3)),0),0)&amp;"】")</f>
        <v/>
      </c>
      <c r="S59" s="86" t="str">
        <f ca="1">IF('C-1'!S59="","","【"&amp;ROUND(IFERROR(IF(ABS('C-1'!S59)&gt;=10,IF('C-1'!S59&gt;=0,'C-1'!S59*RANDBETWEEN(80,90)*0.01,'C-1'!S59*RANDBETWEEN(110,120)*0.01),'C-1'!S59-RANDBETWEEN(1,3)),0),0)&amp;"～"&amp;ROUND(IFERROR(IF(ABS('C-1'!S59)&gt;=10,IF('C-1'!S59&gt;=0,'C-1'!S59*RANDBETWEEN(110,120)*0.01,'C-1'!S59*RANDBETWEEN(80,90)*0.01),'C-1'!S59+RANDBETWEEN(1,3)),0),0)&amp;"】")</f>
        <v/>
      </c>
      <c r="T59" s="86" t="str">
        <f ca="1">IF('C-1'!T59="","","【"&amp;ROUND(IFERROR(IF(ABS('C-1'!T59)&gt;=10,IF('C-1'!T59&gt;=0,'C-1'!T59*RANDBETWEEN(80,90)*0.01,'C-1'!T59*RANDBETWEEN(110,120)*0.01),'C-1'!T59-RANDBETWEEN(1,3)),0),0)&amp;"～"&amp;ROUND(IFERROR(IF(ABS('C-1'!T59)&gt;=10,IF('C-1'!T59&gt;=0,'C-1'!T59*RANDBETWEEN(110,120)*0.01,'C-1'!T59*RANDBETWEEN(80,90)*0.01),'C-1'!T59+RANDBETWEEN(1,3)),0),0)&amp;"】")</f>
        <v/>
      </c>
      <c r="U59" s="86" t="str">
        <f ca="1">IF('C-1'!U59="","","【"&amp;ROUND(IFERROR(IF(ABS('C-1'!U59)&gt;=10,IF('C-1'!U59&gt;=0,'C-1'!U59*RANDBETWEEN(80,90)*0.01,'C-1'!U59*RANDBETWEEN(110,120)*0.01),'C-1'!U59-RANDBETWEEN(1,3)),0),0)&amp;"～"&amp;ROUND(IFERROR(IF(ABS('C-1'!U59)&gt;=10,IF('C-1'!U59&gt;=0,'C-1'!U59*RANDBETWEEN(110,120)*0.01,'C-1'!U59*RANDBETWEEN(80,90)*0.01),'C-1'!U59+RANDBETWEEN(1,3)),0),0)&amp;"】")</f>
        <v/>
      </c>
      <c r="V59" s="356" t="str">
        <f ca="1">IF('C-1'!V59="","","【"&amp;ROUND(IFERROR(IF(ABS('C-1'!V59)&gt;=10,IF('C-1'!V59&gt;=0,'C-1'!V59*RANDBETWEEN(80,90)*0.01,'C-1'!V59*RANDBETWEEN(110,120)*0.01),'C-1'!V59-RANDBETWEEN(1,3)),0),0)&amp;"～"&amp;ROUND(IFERROR(IF(ABS('C-1'!V59)&gt;=10,IF('C-1'!V59&gt;=0,'C-1'!V59*RANDBETWEEN(110,120)*0.01,'C-1'!V59*RANDBETWEEN(80,90)*0.01),'C-1'!V59+RANDBETWEEN(1,3)),0),0)&amp;"】")</f>
        <v/>
      </c>
      <c r="W59" s="615" t="str">
        <f ca="1">IF('C-1'!W59="","","【"&amp;ROUND(IFERROR(IF(ABS('C-1'!W59)&gt;=10,IF('C-1'!W59&gt;=0,'C-1'!W59*RANDBETWEEN(80,90)*0.01,'C-1'!W59*RANDBETWEEN(110,120)*0.01),'C-1'!W59-RANDBETWEEN(1,3)),0),0)&amp;"～"&amp;ROUND(IFERROR(IF(ABS('C-1'!W59)&gt;=10,IF('C-1'!W59&gt;=0,'C-1'!W59*RANDBETWEEN(110,120)*0.01,'C-1'!W59*RANDBETWEEN(80,90)*0.01),'C-1'!W59+RANDBETWEEN(1,3)),0),0)&amp;"】")</f>
        <v>【-1～2】</v>
      </c>
    </row>
    <row r="60" spans="2:23" ht="15" customHeight="1" x14ac:dyDescent="0.15">
      <c r="B60" s="386" t="s">
        <v>397</v>
      </c>
      <c r="C60" s="863" t="str">
        <f>IF(様式一覧表!$D$5="","",様式一覧表!$D$5)</f>
        <v/>
      </c>
      <c r="D60" s="863" t="str">
        <f>'コード '!$C$1</f>
        <v>本邦生産者</v>
      </c>
      <c r="E60" s="864" t="s">
        <v>393</v>
      </c>
      <c r="F60" s="865" t="str">
        <f>IF('C-1'!F60="","",'C-1'!F60)</f>
        <v/>
      </c>
      <c r="G60" s="865" t="str">
        <f>IF('C-1'!G60="","",'C-1'!G60)</f>
        <v/>
      </c>
      <c r="H60" s="865" t="str">
        <f>IF('C-1'!H60="","",'C-1'!H60)</f>
        <v/>
      </c>
      <c r="I60" s="866" t="str">
        <f ca="1">IF('C-1'!I60="","","【"&amp;ROUND(IFERROR(IF(ABS('C-1'!I60)&gt;=10,IF('C-1'!I60&gt;=0,'C-1'!I60*RANDBETWEEN(80,90)*0.01,'C-1'!I60*RANDBETWEEN(110,120)*0.01),'C-1'!I60-RANDBETWEEN(1,3)),0),0)&amp;"～"&amp;ROUND(IFERROR(IF(ABS('C-1'!I60)&gt;=10,IF('C-1'!I60&gt;=0,'C-1'!I60*RANDBETWEEN(110,120)*0.01,'C-1'!I60*RANDBETWEEN(80,90)*0.01),'C-1'!I60+RANDBETWEEN(1,3)),0),0)&amp;"】")</f>
        <v/>
      </c>
      <c r="J60" s="866" t="str">
        <f ca="1">IF('C-1'!J60="","","【"&amp;ROUND(IFERROR(IF(ABS('C-1'!J60)&gt;=10,IF('C-1'!J60&gt;=0,'C-1'!J60*RANDBETWEEN(80,90)*0.01,'C-1'!J60*RANDBETWEEN(110,120)*0.01),'C-1'!J60-RANDBETWEEN(1,3)),0),0)&amp;"～"&amp;ROUND(IFERROR(IF(ABS('C-1'!J60)&gt;=10,IF('C-1'!J60&gt;=0,'C-1'!J60*RANDBETWEEN(110,120)*0.01,'C-1'!J60*RANDBETWEEN(80,90)*0.01),'C-1'!J60+RANDBETWEEN(1,3)),0),0)&amp;"】")</f>
        <v/>
      </c>
      <c r="K60" s="865" t="str">
        <f>IF('C-1'!K60="","",'C-1'!K60)</f>
        <v/>
      </c>
      <c r="L60" s="84" t="str">
        <f ca="1">IF('C-1'!L60="","","【"&amp;ROUND(IFERROR(IF(ABS('C-1'!L60)&gt;=10,IF('C-1'!L60&gt;=0,'C-1'!L60*RANDBETWEEN(80,90)*0.01,'C-1'!L60*RANDBETWEEN(110,120)*0.01),'C-1'!L60-RANDBETWEEN(1,3)),0),0)&amp;"～"&amp;ROUND(IFERROR(IF(ABS('C-1'!L60)&gt;=10,IF('C-1'!L60&gt;=0,'C-1'!L60*RANDBETWEEN(110,120)*0.01,'C-1'!L60*RANDBETWEEN(80,90)*0.01),'C-1'!L60+RANDBETWEEN(1,3)),0),0)&amp;"】")</f>
        <v/>
      </c>
      <c r="M60" s="83" t="str">
        <f ca="1">IF('C-1'!M60="","","【"&amp;ROUND(IFERROR(IF(ABS('C-1'!M60)&gt;=10,IF('C-1'!M60&gt;=0,'C-1'!M60*RANDBETWEEN(80,90)*0.01,'C-1'!M60*RANDBETWEEN(110,120)*0.01),'C-1'!M60-RANDBETWEEN(1,3)),0),0)&amp;"～"&amp;ROUND(IFERROR(IF(ABS('C-1'!M60)&gt;=10,IF('C-1'!M60&gt;=0,'C-1'!M60*RANDBETWEEN(110,120)*0.01,'C-1'!M60*RANDBETWEEN(80,90)*0.01),'C-1'!M60+RANDBETWEEN(1,3)),0),0)&amp;"】")</f>
        <v/>
      </c>
      <c r="N60" s="85" t="str">
        <f ca="1">IF('C-1'!N60="","","【"&amp;ROUND(IFERROR(IF(ABS('C-1'!N60)&gt;=10,IF('C-1'!N60&gt;=0,'C-1'!N60*RANDBETWEEN(80,90)*0.01,'C-1'!N60*RANDBETWEEN(110,120)*0.01),'C-1'!N60-RANDBETWEEN(1,3)),0),0)&amp;"～"&amp;ROUND(IFERROR(IF(ABS('C-1'!N60)&gt;=10,IF('C-1'!N60&gt;=0,'C-1'!N60*RANDBETWEEN(110,120)*0.01,'C-1'!N60*RANDBETWEEN(80,90)*0.01),'C-1'!N60+RANDBETWEEN(1,3)),0),0)&amp;"】")</f>
        <v/>
      </c>
      <c r="O60" s="85" t="str">
        <f ca="1">IF('C-1'!O60="","","【"&amp;ROUND(IFERROR(IF(ABS('C-1'!O60)&gt;=10,IF('C-1'!O60&gt;=0,'C-1'!O60*RANDBETWEEN(80,90)*0.01,'C-1'!O60*RANDBETWEEN(110,120)*0.01),'C-1'!O60-RANDBETWEEN(1,3)),0),0)&amp;"～"&amp;ROUND(IFERROR(IF(ABS('C-1'!O60)&gt;=10,IF('C-1'!O60&gt;=0,'C-1'!O60*RANDBETWEEN(110,120)*0.01,'C-1'!O60*RANDBETWEEN(80,90)*0.01),'C-1'!O60+RANDBETWEEN(1,3)),0),0)&amp;"】")</f>
        <v/>
      </c>
      <c r="P60" s="85" t="str">
        <f ca="1">IF('C-1'!P60="","","【"&amp;ROUND(IFERROR(IF(ABS('C-1'!P60)&gt;=10,IF('C-1'!P60&gt;=0,'C-1'!P60*RANDBETWEEN(80,90)*0.01,'C-1'!P60*RANDBETWEEN(110,120)*0.01),'C-1'!P60-RANDBETWEEN(1,3)),0),0)&amp;"～"&amp;ROUND(IFERROR(IF(ABS('C-1'!P60)&gt;=10,IF('C-1'!P60&gt;=0,'C-1'!P60*RANDBETWEEN(110,120)*0.01,'C-1'!P60*RANDBETWEEN(80,90)*0.01),'C-1'!P60+RANDBETWEEN(1,3)),0),0)&amp;"】")</f>
        <v/>
      </c>
      <c r="Q60" s="86" t="str">
        <f ca="1">IF('C-1'!Q60="","","【"&amp;ROUND(IFERROR(IF(ABS('C-1'!Q60)&gt;=10,IF('C-1'!Q60&gt;=0,'C-1'!Q60*RANDBETWEEN(80,90)*0.01,'C-1'!Q60*RANDBETWEEN(110,120)*0.01),'C-1'!Q60-RANDBETWEEN(1,3)),0),0)&amp;"～"&amp;ROUND(IFERROR(IF(ABS('C-1'!Q60)&gt;=10,IF('C-1'!Q60&gt;=0,'C-1'!Q60*RANDBETWEEN(110,120)*0.01,'C-1'!Q60*RANDBETWEEN(80,90)*0.01),'C-1'!Q60+RANDBETWEEN(1,3)),0),0)&amp;"】")</f>
        <v/>
      </c>
      <c r="R60" s="86" t="str">
        <f ca="1">IF('C-1'!R60="","","【"&amp;ROUND(IFERROR(IF(ABS('C-1'!R60)&gt;=10,IF('C-1'!R60&gt;=0,'C-1'!R60*RANDBETWEEN(80,90)*0.01,'C-1'!R60*RANDBETWEEN(110,120)*0.01),'C-1'!R60-RANDBETWEEN(1,3)),0),0)&amp;"～"&amp;ROUND(IFERROR(IF(ABS('C-1'!R60)&gt;=10,IF('C-1'!R60&gt;=0,'C-1'!R60*RANDBETWEEN(110,120)*0.01,'C-1'!R60*RANDBETWEEN(80,90)*0.01),'C-1'!R60+RANDBETWEEN(1,3)),0),0)&amp;"】")</f>
        <v/>
      </c>
      <c r="S60" s="86" t="str">
        <f ca="1">IF('C-1'!S60="","","【"&amp;ROUND(IFERROR(IF(ABS('C-1'!S60)&gt;=10,IF('C-1'!S60&gt;=0,'C-1'!S60*RANDBETWEEN(80,90)*0.01,'C-1'!S60*RANDBETWEEN(110,120)*0.01),'C-1'!S60-RANDBETWEEN(1,3)),0),0)&amp;"～"&amp;ROUND(IFERROR(IF(ABS('C-1'!S60)&gt;=10,IF('C-1'!S60&gt;=0,'C-1'!S60*RANDBETWEEN(110,120)*0.01,'C-1'!S60*RANDBETWEEN(80,90)*0.01),'C-1'!S60+RANDBETWEEN(1,3)),0),0)&amp;"】")</f>
        <v/>
      </c>
      <c r="T60" s="86" t="str">
        <f ca="1">IF('C-1'!T60="","","【"&amp;ROUND(IFERROR(IF(ABS('C-1'!T60)&gt;=10,IF('C-1'!T60&gt;=0,'C-1'!T60*RANDBETWEEN(80,90)*0.01,'C-1'!T60*RANDBETWEEN(110,120)*0.01),'C-1'!T60-RANDBETWEEN(1,3)),0),0)&amp;"～"&amp;ROUND(IFERROR(IF(ABS('C-1'!T60)&gt;=10,IF('C-1'!T60&gt;=0,'C-1'!T60*RANDBETWEEN(110,120)*0.01,'C-1'!T60*RANDBETWEEN(80,90)*0.01),'C-1'!T60+RANDBETWEEN(1,3)),0),0)&amp;"】")</f>
        <v/>
      </c>
      <c r="U60" s="86" t="str">
        <f ca="1">IF('C-1'!U60="","","【"&amp;ROUND(IFERROR(IF(ABS('C-1'!U60)&gt;=10,IF('C-1'!U60&gt;=0,'C-1'!U60*RANDBETWEEN(80,90)*0.01,'C-1'!U60*RANDBETWEEN(110,120)*0.01),'C-1'!U60-RANDBETWEEN(1,3)),0),0)&amp;"～"&amp;ROUND(IFERROR(IF(ABS('C-1'!U60)&gt;=10,IF('C-1'!U60&gt;=0,'C-1'!U60*RANDBETWEEN(110,120)*0.01,'C-1'!U60*RANDBETWEEN(80,90)*0.01),'C-1'!U60+RANDBETWEEN(1,3)),0),0)&amp;"】")</f>
        <v/>
      </c>
      <c r="V60" s="356" t="str">
        <f ca="1">IF('C-1'!V60="","","【"&amp;ROUND(IFERROR(IF(ABS('C-1'!V60)&gt;=10,IF('C-1'!V60&gt;=0,'C-1'!V60*RANDBETWEEN(80,90)*0.01,'C-1'!V60*RANDBETWEEN(110,120)*0.01),'C-1'!V60-RANDBETWEEN(1,3)),0),0)&amp;"～"&amp;ROUND(IFERROR(IF(ABS('C-1'!V60)&gt;=10,IF('C-1'!V60&gt;=0,'C-1'!V60*RANDBETWEEN(110,120)*0.01,'C-1'!V60*RANDBETWEEN(80,90)*0.01),'C-1'!V60+RANDBETWEEN(1,3)),0),0)&amp;"】")</f>
        <v/>
      </c>
      <c r="W60" s="615" t="str">
        <f ca="1">IF('C-1'!W60="","","【"&amp;ROUND(IFERROR(IF(ABS('C-1'!W60)&gt;=10,IF('C-1'!W60&gt;=0,'C-1'!W60*RANDBETWEEN(80,90)*0.01,'C-1'!W60*RANDBETWEEN(110,120)*0.01),'C-1'!W60-RANDBETWEEN(1,3)),0),0)&amp;"～"&amp;ROUND(IFERROR(IF(ABS('C-1'!W60)&gt;=10,IF('C-1'!W60&gt;=0,'C-1'!W60*RANDBETWEEN(110,120)*0.01,'C-1'!W60*RANDBETWEEN(80,90)*0.01),'C-1'!W60+RANDBETWEEN(1,3)),0),0)&amp;"】")</f>
        <v>【-1～3】</v>
      </c>
    </row>
    <row r="61" spans="2:23" ht="15" customHeight="1" thickBot="1" x14ac:dyDescent="0.2">
      <c r="B61" s="648" t="s">
        <v>397</v>
      </c>
      <c r="C61" s="867" t="str">
        <f>IF(様式一覧表!$D$5="","",様式一覧表!$D$5)</f>
        <v/>
      </c>
      <c r="D61" s="867" t="str">
        <f>'コード '!$C$1</f>
        <v>本邦生産者</v>
      </c>
      <c r="E61" s="868" t="s">
        <v>393</v>
      </c>
      <c r="F61" s="865" t="str">
        <f>IF('C-1'!F61="","",'C-1'!F61)</f>
        <v/>
      </c>
      <c r="G61" s="865" t="str">
        <f>IF('C-1'!G61="","",'C-1'!G61)</f>
        <v/>
      </c>
      <c r="H61" s="865" t="str">
        <f>IF('C-1'!H61="","",'C-1'!H61)</f>
        <v/>
      </c>
      <c r="I61" s="877" t="str">
        <f ca="1">IF('C-1'!I61="","","【"&amp;ROUND(IFERROR(IF(ABS('C-1'!I61)&gt;=10,IF('C-1'!I61&gt;=0,'C-1'!I61*RANDBETWEEN(80,90)*0.01,'C-1'!I61*RANDBETWEEN(110,120)*0.01),'C-1'!I61-RANDBETWEEN(1,3)),0),0)&amp;"～"&amp;ROUND(IFERROR(IF(ABS('C-1'!I61)&gt;=10,IF('C-1'!I61&gt;=0,'C-1'!I61*RANDBETWEEN(110,120)*0.01,'C-1'!I61*RANDBETWEEN(80,90)*0.01),'C-1'!I61+RANDBETWEEN(1,3)),0),0)&amp;"】")</f>
        <v/>
      </c>
      <c r="J61" s="877" t="str">
        <f ca="1">IF('C-1'!J61="","","【"&amp;ROUND(IFERROR(IF(ABS('C-1'!J61)&gt;=10,IF('C-1'!J61&gt;=0,'C-1'!J61*RANDBETWEEN(80,90)*0.01,'C-1'!J61*RANDBETWEEN(110,120)*0.01),'C-1'!J61-RANDBETWEEN(1,3)),0),0)&amp;"～"&amp;ROUND(IFERROR(IF(ABS('C-1'!J61)&gt;=10,IF('C-1'!J61&gt;=0,'C-1'!J61*RANDBETWEEN(110,120)*0.01,'C-1'!J61*RANDBETWEEN(80,90)*0.01),'C-1'!J61+RANDBETWEEN(1,3)),0),0)&amp;"】")</f>
        <v/>
      </c>
      <c r="K61" s="865" t="str">
        <f>IF('C-1'!K61="","",'C-1'!K61)</f>
        <v/>
      </c>
      <c r="L61" s="414" t="str">
        <f ca="1">IF('C-1'!L61="","","【"&amp;ROUND(IFERROR(IF(ABS('C-1'!L61)&gt;=10,IF('C-1'!L61&gt;=0,'C-1'!L61*RANDBETWEEN(80,90)*0.01,'C-1'!L61*RANDBETWEEN(110,120)*0.01),'C-1'!L61-RANDBETWEEN(1,3)),0),0)&amp;"～"&amp;ROUND(IFERROR(IF(ABS('C-1'!L61)&gt;=10,IF('C-1'!L61&gt;=0,'C-1'!L61*RANDBETWEEN(110,120)*0.01,'C-1'!L61*RANDBETWEEN(80,90)*0.01),'C-1'!L61+RANDBETWEEN(1,3)),0),0)&amp;"】")</f>
        <v/>
      </c>
      <c r="M61" s="413" t="str">
        <f ca="1">IF('C-1'!M61="","","【"&amp;ROUND(IFERROR(IF(ABS('C-1'!M61)&gt;=10,IF('C-1'!M61&gt;=0,'C-1'!M61*RANDBETWEEN(80,90)*0.01,'C-1'!M61*RANDBETWEEN(110,120)*0.01),'C-1'!M61-RANDBETWEEN(1,3)),0),0)&amp;"～"&amp;ROUND(IFERROR(IF(ABS('C-1'!M61)&gt;=10,IF('C-1'!M61&gt;=0,'C-1'!M61*RANDBETWEEN(110,120)*0.01,'C-1'!M61*RANDBETWEEN(80,90)*0.01),'C-1'!M61+RANDBETWEEN(1,3)),0),0)&amp;"】")</f>
        <v/>
      </c>
      <c r="N61" s="415" t="str">
        <f ca="1">IF('C-1'!N61="","","【"&amp;ROUND(IFERROR(IF(ABS('C-1'!N61)&gt;=10,IF('C-1'!N61&gt;=0,'C-1'!N61*RANDBETWEEN(80,90)*0.01,'C-1'!N61*RANDBETWEEN(110,120)*0.01),'C-1'!N61-RANDBETWEEN(1,3)),0),0)&amp;"～"&amp;ROUND(IFERROR(IF(ABS('C-1'!N61)&gt;=10,IF('C-1'!N61&gt;=0,'C-1'!N61*RANDBETWEEN(110,120)*0.01,'C-1'!N61*RANDBETWEEN(80,90)*0.01),'C-1'!N61+RANDBETWEEN(1,3)),0),0)&amp;"】")</f>
        <v/>
      </c>
      <c r="O61" s="415" t="str">
        <f ca="1">IF('C-1'!O61="","","【"&amp;ROUND(IFERROR(IF(ABS('C-1'!O61)&gt;=10,IF('C-1'!O61&gt;=0,'C-1'!O61*RANDBETWEEN(80,90)*0.01,'C-1'!O61*RANDBETWEEN(110,120)*0.01),'C-1'!O61-RANDBETWEEN(1,3)),0),0)&amp;"～"&amp;ROUND(IFERROR(IF(ABS('C-1'!O61)&gt;=10,IF('C-1'!O61&gt;=0,'C-1'!O61*RANDBETWEEN(110,120)*0.01,'C-1'!O61*RANDBETWEEN(80,90)*0.01),'C-1'!O61+RANDBETWEEN(1,3)),0),0)&amp;"】")</f>
        <v/>
      </c>
      <c r="P61" s="415" t="str">
        <f ca="1">IF('C-1'!P61="","","【"&amp;ROUND(IFERROR(IF(ABS('C-1'!P61)&gt;=10,IF('C-1'!P61&gt;=0,'C-1'!P61*RANDBETWEEN(80,90)*0.01,'C-1'!P61*RANDBETWEEN(110,120)*0.01),'C-1'!P61-RANDBETWEEN(1,3)),0),0)&amp;"～"&amp;ROUND(IFERROR(IF(ABS('C-1'!P61)&gt;=10,IF('C-1'!P61&gt;=0,'C-1'!P61*RANDBETWEEN(110,120)*0.01,'C-1'!P61*RANDBETWEEN(80,90)*0.01),'C-1'!P61+RANDBETWEEN(1,3)),0),0)&amp;"】")</f>
        <v/>
      </c>
      <c r="Q61" s="416" t="str">
        <f ca="1">IF('C-1'!Q61="","","【"&amp;ROUND(IFERROR(IF(ABS('C-1'!Q61)&gt;=10,IF('C-1'!Q61&gt;=0,'C-1'!Q61*RANDBETWEEN(80,90)*0.01,'C-1'!Q61*RANDBETWEEN(110,120)*0.01),'C-1'!Q61-RANDBETWEEN(1,3)),0),0)&amp;"～"&amp;ROUND(IFERROR(IF(ABS('C-1'!Q61)&gt;=10,IF('C-1'!Q61&gt;=0,'C-1'!Q61*RANDBETWEEN(110,120)*0.01,'C-1'!Q61*RANDBETWEEN(80,90)*0.01),'C-1'!Q61+RANDBETWEEN(1,3)),0),0)&amp;"】")</f>
        <v/>
      </c>
      <c r="R61" s="416" t="str">
        <f ca="1">IF('C-1'!R61="","","【"&amp;ROUND(IFERROR(IF(ABS('C-1'!R61)&gt;=10,IF('C-1'!R61&gt;=0,'C-1'!R61*RANDBETWEEN(80,90)*0.01,'C-1'!R61*RANDBETWEEN(110,120)*0.01),'C-1'!R61-RANDBETWEEN(1,3)),0),0)&amp;"～"&amp;ROUND(IFERROR(IF(ABS('C-1'!R61)&gt;=10,IF('C-1'!R61&gt;=0,'C-1'!R61*RANDBETWEEN(110,120)*0.01,'C-1'!R61*RANDBETWEEN(80,90)*0.01),'C-1'!R61+RANDBETWEEN(1,3)),0),0)&amp;"】")</f>
        <v/>
      </c>
      <c r="S61" s="416" t="str">
        <f ca="1">IF('C-1'!S61="","","【"&amp;ROUND(IFERROR(IF(ABS('C-1'!S61)&gt;=10,IF('C-1'!S61&gt;=0,'C-1'!S61*RANDBETWEEN(80,90)*0.01,'C-1'!S61*RANDBETWEEN(110,120)*0.01),'C-1'!S61-RANDBETWEEN(1,3)),0),0)&amp;"～"&amp;ROUND(IFERROR(IF(ABS('C-1'!S61)&gt;=10,IF('C-1'!S61&gt;=0,'C-1'!S61*RANDBETWEEN(110,120)*0.01,'C-1'!S61*RANDBETWEEN(80,90)*0.01),'C-1'!S61+RANDBETWEEN(1,3)),0),0)&amp;"】")</f>
        <v/>
      </c>
      <c r="T61" s="416" t="str">
        <f ca="1">IF('C-1'!T61="","","【"&amp;ROUND(IFERROR(IF(ABS('C-1'!T61)&gt;=10,IF('C-1'!T61&gt;=0,'C-1'!T61*RANDBETWEEN(80,90)*0.01,'C-1'!T61*RANDBETWEEN(110,120)*0.01),'C-1'!T61-RANDBETWEEN(1,3)),0),0)&amp;"～"&amp;ROUND(IFERROR(IF(ABS('C-1'!T61)&gt;=10,IF('C-1'!T61&gt;=0,'C-1'!T61*RANDBETWEEN(110,120)*0.01,'C-1'!T61*RANDBETWEEN(80,90)*0.01),'C-1'!T61+RANDBETWEEN(1,3)),0),0)&amp;"】")</f>
        <v/>
      </c>
      <c r="U61" s="416" t="str">
        <f ca="1">IF('C-1'!U61="","","【"&amp;ROUND(IFERROR(IF(ABS('C-1'!U61)&gt;=10,IF('C-1'!U61&gt;=0,'C-1'!U61*RANDBETWEEN(80,90)*0.01,'C-1'!U61*RANDBETWEEN(110,120)*0.01),'C-1'!U61-RANDBETWEEN(1,3)),0),0)&amp;"～"&amp;ROUND(IFERROR(IF(ABS('C-1'!U61)&gt;=10,IF('C-1'!U61&gt;=0,'C-1'!U61*RANDBETWEEN(110,120)*0.01,'C-1'!U61*RANDBETWEEN(80,90)*0.01),'C-1'!U61+RANDBETWEEN(1,3)),0),0)&amp;"】")</f>
        <v/>
      </c>
      <c r="V61" s="417" t="str">
        <f ca="1">IF('C-1'!V61="","","【"&amp;ROUND(IFERROR(IF(ABS('C-1'!V61)&gt;=10,IF('C-1'!V61&gt;=0,'C-1'!V61*RANDBETWEEN(80,90)*0.01,'C-1'!V61*RANDBETWEEN(110,120)*0.01),'C-1'!V61-RANDBETWEEN(1,3)),0),0)&amp;"～"&amp;ROUND(IFERROR(IF(ABS('C-1'!V61)&gt;=10,IF('C-1'!V61&gt;=0,'C-1'!V61*RANDBETWEEN(110,120)*0.01,'C-1'!V61*RANDBETWEEN(80,90)*0.01),'C-1'!V61+RANDBETWEEN(1,3)),0),0)&amp;"】")</f>
        <v/>
      </c>
      <c r="W61" s="616" t="str">
        <f ca="1">IF('C-1'!W61="","","【"&amp;ROUND(IFERROR(IF(ABS('C-1'!W61)&gt;=10,IF('C-1'!W61&gt;=0,'C-1'!W61*RANDBETWEEN(80,90)*0.01,'C-1'!W61*RANDBETWEEN(110,120)*0.01),'C-1'!W61-RANDBETWEEN(1,3)),0),0)&amp;"～"&amp;ROUND(IFERROR(IF(ABS('C-1'!W61)&gt;=10,IF('C-1'!W61&gt;=0,'C-1'!W61*RANDBETWEEN(110,120)*0.01,'C-1'!W61*RANDBETWEEN(80,90)*0.01),'C-1'!W61+RANDBETWEEN(1,3)),0),0)&amp;"】")</f>
        <v>【-3～1】</v>
      </c>
    </row>
    <row r="62" spans="2:23" ht="14.85" customHeight="1" thickTop="1" thickBot="1" x14ac:dyDescent="0.2">
      <c r="B62" s="387" t="s">
        <v>394</v>
      </c>
      <c r="C62" s="870"/>
      <c r="D62" s="871"/>
      <c r="E62" s="872"/>
      <c r="F62" s="870"/>
      <c r="G62" s="870"/>
      <c r="H62" s="870"/>
      <c r="I62" s="881" t="str">
        <f ca="1">IF('C-1'!I62="","","【"&amp;ROUND(IFERROR(IF(ABS('C-1'!I62)&gt;=10,IF('C-1'!I62&gt;=0,'C-1'!I62*RANDBETWEEN(80,90)*0.01,'C-1'!I62*RANDBETWEEN(110,120)*0.01),'C-1'!I62-RANDBETWEEN(1,3)),0),0)&amp;"～"&amp;ROUND(IFERROR(IF(ABS('C-1'!I62)&gt;=10,IF('C-1'!I62&gt;=0,'C-1'!I62*RANDBETWEEN(110,120)*0.01,'C-1'!I62*RANDBETWEEN(80,90)*0.01),'C-1'!I62+RANDBETWEEN(1,3)),0),0)&amp;"】")</f>
        <v>【-1～2】</v>
      </c>
      <c r="J62" s="881" t="str">
        <f ca="1">IF('C-1'!J62="","","【"&amp;ROUND(IFERROR(IF(ABS('C-1'!J62)&gt;=10,IF('C-1'!J62&gt;=0,'C-1'!J62*RANDBETWEEN(80,90)*0.01,'C-1'!J62*RANDBETWEEN(110,120)*0.01),'C-1'!J62-RANDBETWEEN(1,3)),0),0)&amp;"～"&amp;ROUND(IFERROR(IF(ABS('C-1'!J62)&gt;=10,IF('C-1'!J62&gt;=0,'C-1'!J62*RANDBETWEEN(110,120)*0.01,'C-1'!J62*RANDBETWEEN(80,90)*0.01),'C-1'!J62+RANDBETWEEN(1,3)),0),0)&amp;"】")</f>
        <v>【-2～1】</v>
      </c>
      <c r="K62" s="870"/>
      <c r="L62" s="420" t="str">
        <f ca="1">IF('C-1'!L62="","","【"&amp;ROUND(IFERROR(IF(ABS('C-1'!L62)&gt;=10,IF('C-1'!L62&gt;=0,'C-1'!L62*RANDBETWEEN(80,90)*0.01,'C-1'!L62*RANDBETWEEN(110,120)*0.01),'C-1'!L62-RANDBETWEEN(1,3)),0),0)&amp;"～"&amp;ROUND(IFERROR(IF(ABS('C-1'!L62)&gt;=10,IF('C-1'!L62&gt;=0,'C-1'!L62*RANDBETWEEN(110,120)*0.01,'C-1'!L62*RANDBETWEEN(80,90)*0.01),'C-1'!L62+RANDBETWEEN(1,3)),0),0)&amp;"】")</f>
        <v/>
      </c>
      <c r="M62" s="419" t="str">
        <f ca="1">IF('C-1'!M62="","","【"&amp;ROUND(IFERROR(IF(ABS('C-1'!M62)&gt;=10,IF('C-1'!M62&gt;=0,'C-1'!M62*RANDBETWEEN(80,90)*0.01,'C-1'!M62*RANDBETWEEN(110,120)*0.01),'C-1'!M62-RANDBETWEEN(1,3)),0),0)&amp;"～"&amp;ROUND(IFERROR(IF(ABS('C-1'!M62)&gt;=10,IF('C-1'!M62&gt;=0,'C-1'!M62*RANDBETWEEN(110,120)*0.01,'C-1'!M62*RANDBETWEEN(80,90)*0.01),'C-1'!M62+RANDBETWEEN(1,3)),0),0)&amp;"】")</f>
        <v>【-1～3】</v>
      </c>
      <c r="N62" s="419" t="str">
        <f ca="1">IF('C-1'!N62="","","【"&amp;ROUND(IFERROR(IF(ABS('C-1'!N62)&gt;=10,IF('C-1'!N62&gt;=0,'C-1'!N62*RANDBETWEEN(80,90)*0.01,'C-1'!N62*RANDBETWEEN(110,120)*0.01),'C-1'!N62-RANDBETWEEN(1,3)),0),0)&amp;"～"&amp;ROUND(IFERROR(IF(ABS('C-1'!N62)&gt;=10,IF('C-1'!N62&gt;=0,'C-1'!N62*RANDBETWEEN(110,120)*0.01,'C-1'!N62*RANDBETWEEN(80,90)*0.01),'C-1'!N62+RANDBETWEEN(1,3)),0),0)&amp;"】")</f>
        <v>【-2～3】</v>
      </c>
      <c r="O62" s="419" t="str">
        <f ca="1">IF('C-1'!O62="","","【"&amp;ROUND(IFERROR(IF(ABS('C-1'!O62)&gt;=10,IF('C-1'!O62&gt;=0,'C-1'!O62*RANDBETWEEN(80,90)*0.01,'C-1'!O62*RANDBETWEEN(110,120)*0.01),'C-1'!O62-RANDBETWEEN(1,3)),0),0)&amp;"～"&amp;ROUND(IFERROR(IF(ABS('C-1'!O62)&gt;=10,IF('C-1'!O62&gt;=0,'C-1'!O62*RANDBETWEEN(110,120)*0.01,'C-1'!O62*RANDBETWEEN(80,90)*0.01),'C-1'!O62+RANDBETWEEN(1,3)),0),0)&amp;"】")</f>
        <v>【-2～3】</v>
      </c>
      <c r="P62" s="419" t="str">
        <f ca="1">IF('C-1'!P62="","","【"&amp;ROUND(IFERROR(IF(ABS('C-1'!P62)&gt;=10,IF('C-1'!P62&gt;=0,'C-1'!P62*RANDBETWEEN(80,90)*0.01,'C-1'!P62*RANDBETWEEN(110,120)*0.01),'C-1'!P62-RANDBETWEEN(1,3)),0),0)&amp;"～"&amp;ROUND(IFERROR(IF(ABS('C-1'!P62)&gt;=10,IF('C-1'!P62&gt;=0,'C-1'!P62*RANDBETWEEN(110,120)*0.01,'C-1'!P62*RANDBETWEEN(80,90)*0.01),'C-1'!P62+RANDBETWEEN(1,3)),0),0)&amp;"】")</f>
        <v>【-3～3】</v>
      </c>
      <c r="Q62" s="419" t="str">
        <f ca="1">IF('C-1'!Q62="","","【"&amp;ROUND(IFERROR(IF(ABS('C-1'!Q62)&gt;=10,IF('C-1'!Q62&gt;=0,'C-1'!Q62*RANDBETWEEN(80,90)*0.01,'C-1'!Q62*RANDBETWEEN(110,120)*0.01),'C-1'!Q62-RANDBETWEEN(1,3)),0),0)&amp;"～"&amp;ROUND(IFERROR(IF(ABS('C-1'!Q62)&gt;=10,IF('C-1'!Q62&gt;=0,'C-1'!Q62*RANDBETWEEN(110,120)*0.01,'C-1'!Q62*RANDBETWEEN(80,90)*0.01),'C-1'!Q62+RANDBETWEEN(1,3)),0),0)&amp;"】")</f>
        <v/>
      </c>
      <c r="R62" s="419" t="str">
        <f ca="1">IF('C-1'!R62="","","【"&amp;ROUND(IFERROR(IF(ABS('C-1'!R62)&gt;=10,IF('C-1'!R62&gt;=0,'C-1'!R62*RANDBETWEEN(80,90)*0.01,'C-1'!R62*RANDBETWEEN(110,120)*0.01),'C-1'!R62-RANDBETWEEN(1,3)),0),0)&amp;"～"&amp;ROUND(IFERROR(IF(ABS('C-1'!R62)&gt;=10,IF('C-1'!R62&gt;=0,'C-1'!R62*RANDBETWEEN(110,120)*0.01,'C-1'!R62*RANDBETWEEN(80,90)*0.01),'C-1'!R62+RANDBETWEEN(1,3)),0),0)&amp;"】")</f>
        <v/>
      </c>
      <c r="S62" s="419" t="str">
        <f ca="1">IF('C-1'!S62="","","【"&amp;ROUND(IFERROR(IF(ABS('C-1'!S62)&gt;=10,IF('C-1'!S62&gt;=0,'C-1'!S62*RANDBETWEEN(80,90)*0.01,'C-1'!S62*RANDBETWEEN(110,120)*0.01),'C-1'!S62-RANDBETWEEN(1,3)),0),0)&amp;"～"&amp;ROUND(IFERROR(IF(ABS('C-1'!S62)&gt;=10,IF('C-1'!S62&gt;=0,'C-1'!S62*RANDBETWEEN(110,120)*0.01,'C-1'!S62*RANDBETWEEN(80,90)*0.01),'C-1'!S62+RANDBETWEEN(1,3)),0),0)&amp;"】")</f>
        <v/>
      </c>
      <c r="T62" s="419" t="str">
        <f ca="1">IF('C-1'!T62="","","【"&amp;ROUND(IFERROR(IF(ABS('C-1'!T62)&gt;=10,IF('C-1'!T62&gt;=0,'C-1'!T62*RANDBETWEEN(80,90)*0.01,'C-1'!T62*RANDBETWEEN(110,120)*0.01),'C-1'!T62-RANDBETWEEN(1,3)),0),0)&amp;"～"&amp;ROUND(IFERROR(IF(ABS('C-1'!T62)&gt;=10,IF('C-1'!T62&gt;=0,'C-1'!T62*RANDBETWEEN(110,120)*0.01,'C-1'!T62*RANDBETWEEN(80,90)*0.01),'C-1'!T62+RANDBETWEEN(1,3)),0),0)&amp;"】")</f>
        <v/>
      </c>
      <c r="U62" s="419" t="str">
        <f ca="1">IF('C-1'!U62="","","【"&amp;ROUND(IFERROR(IF(ABS('C-1'!U62)&gt;=10,IF('C-1'!U62&gt;=0,'C-1'!U62*RANDBETWEEN(80,90)*0.01,'C-1'!U62*RANDBETWEEN(110,120)*0.01),'C-1'!U62-RANDBETWEEN(1,3)),0),0)&amp;"～"&amp;ROUND(IFERROR(IF(ABS('C-1'!U62)&gt;=10,IF('C-1'!U62&gt;=0,'C-1'!U62*RANDBETWEEN(110,120)*0.01,'C-1'!U62*RANDBETWEEN(80,90)*0.01),'C-1'!U62+RANDBETWEEN(1,3)),0),0)&amp;"】")</f>
        <v/>
      </c>
      <c r="V62" s="421" t="str">
        <f ca="1">IF('C-1'!V62="","","【"&amp;ROUND(IFERROR(IF(ABS('C-1'!V62)&gt;=10,IF('C-1'!V62&gt;=0,'C-1'!V62*RANDBETWEEN(80,90)*0.01,'C-1'!V62*RANDBETWEEN(110,120)*0.01),'C-1'!V62-RANDBETWEEN(1,3)),0),0)&amp;"～"&amp;ROUND(IFERROR(IF(ABS('C-1'!V62)&gt;=10,IF('C-1'!V62&gt;=0,'C-1'!V62*RANDBETWEEN(110,120)*0.01,'C-1'!V62*RANDBETWEEN(80,90)*0.01),'C-1'!V62+RANDBETWEEN(1,3)),0),0)&amp;"】")</f>
        <v/>
      </c>
      <c r="W62" s="421" t="str">
        <f ca="1">IF('C-1'!W62="","","【"&amp;ROUND(IFERROR(IF(ABS('C-1'!W62)&gt;=10,IF('C-1'!W62&gt;=0,'C-1'!W62*RANDBETWEEN(80,90)*0.01,'C-1'!W62*RANDBETWEEN(110,120)*0.01),'C-1'!W62-RANDBETWEEN(1,3)),0),0)&amp;"～"&amp;ROUND(IFERROR(IF(ABS('C-1'!W62)&gt;=10,IF('C-1'!W62&gt;=0,'C-1'!W62*RANDBETWEEN(110,120)*0.01,'C-1'!W62*RANDBETWEEN(80,90)*0.01),'C-1'!W62+RANDBETWEEN(1,3)),0),0)&amp;"】")</f>
        <v>【-2～1】</v>
      </c>
    </row>
    <row r="63" spans="2:23" ht="15" customHeight="1" x14ac:dyDescent="0.15">
      <c r="B63" s="653" t="s">
        <v>398</v>
      </c>
      <c r="C63" s="858" t="str">
        <f>IF(様式一覧表!$D$5="","",様式一覧表!$D$5)</f>
        <v/>
      </c>
      <c r="D63" s="858" t="str">
        <f>'コード '!$C$1</f>
        <v>本邦生産者</v>
      </c>
      <c r="E63" s="859" t="s">
        <v>390</v>
      </c>
      <c r="F63" s="882" t="s">
        <v>391</v>
      </c>
      <c r="G63" s="875" t="s">
        <v>392</v>
      </c>
      <c r="H63" s="875" t="s">
        <v>392</v>
      </c>
      <c r="I63" s="876" t="str">
        <f ca="1">IF('C-1'!I63="","","【"&amp;ROUND(IFERROR(IF(ABS('C-1'!I63)&gt;=10,IF('C-1'!I63&gt;=0,'C-1'!I63*RANDBETWEEN(80,90)*0.01,'C-1'!I63*RANDBETWEEN(110,120)*0.01),'C-1'!I63-RANDBETWEEN(1,3)),0),0)&amp;"～"&amp;ROUND(IFERROR(IF(ABS('C-1'!I63)&gt;=10,IF('C-1'!I63&gt;=0,'C-1'!I63*RANDBETWEEN(110,120)*0.01,'C-1'!I63*RANDBETWEEN(80,90)*0.01),'C-1'!I63+RANDBETWEEN(1,3)),0),0)&amp;"】")</f>
        <v/>
      </c>
      <c r="J63" s="876" t="str">
        <f ca="1">IF('C-1'!J63="","","【"&amp;ROUND(IFERROR(IF(ABS('C-1'!J63)&gt;=10,IF('C-1'!J63&gt;=0,'C-1'!J63*RANDBETWEEN(80,90)*0.01,'C-1'!J63*RANDBETWEEN(110,120)*0.01),'C-1'!J63-RANDBETWEEN(1,3)),0),0)&amp;"～"&amp;ROUND(IFERROR(IF(ABS('C-1'!J63)&gt;=10,IF('C-1'!J63&gt;=0,'C-1'!J63*RANDBETWEEN(110,120)*0.01,'C-1'!J63*RANDBETWEEN(80,90)*0.01),'C-1'!J63+RANDBETWEEN(1,3)),0),0)&amp;"】")</f>
        <v/>
      </c>
      <c r="K63" s="883" t="s">
        <v>392</v>
      </c>
      <c r="L63" s="362" t="str">
        <f ca="1">IF('C-1'!L63="","","【"&amp;ROUND(IFERROR(IF(ABS('C-1'!L63)&gt;=10,IF('C-1'!L63&gt;=0,'C-1'!L63*RANDBETWEEN(80,90)*0.01,'C-1'!L63*RANDBETWEEN(110,120)*0.01),'C-1'!L63-RANDBETWEEN(1,3)),0),0)&amp;"～"&amp;ROUND(IFERROR(IF(ABS('C-1'!L63)&gt;=10,IF('C-1'!L63&gt;=0,'C-1'!L63*RANDBETWEEN(110,120)*0.01,'C-1'!L63*RANDBETWEEN(80,90)*0.01),'C-1'!L63+RANDBETWEEN(1,3)),0),0)&amp;"】")</f>
        <v/>
      </c>
      <c r="M63" s="361" t="str">
        <f ca="1">IF('C-1'!M63="","","【"&amp;ROUND(IFERROR(IF(ABS('C-1'!M63)&gt;=10,IF('C-1'!M63&gt;=0,'C-1'!M63*RANDBETWEEN(80,90)*0.01,'C-1'!M63*RANDBETWEEN(110,120)*0.01),'C-1'!M63-RANDBETWEEN(1,3)),0),0)&amp;"～"&amp;ROUND(IFERROR(IF(ABS('C-1'!M63)&gt;=10,IF('C-1'!M63&gt;=0,'C-1'!M63*RANDBETWEEN(110,120)*0.01,'C-1'!M63*RANDBETWEEN(80,90)*0.01),'C-1'!M63+RANDBETWEEN(1,3)),0),0)&amp;"】")</f>
        <v/>
      </c>
      <c r="N63" s="363" t="str">
        <f ca="1">IF('C-1'!N63="","","【"&amp;ROUND(IFERROR(IF(ABS('C-1'!N63)&gt;=10,IF('C-1'!N63&gt;=0,'C-1'!N63*RANDBETWEEN(80,90)*0.01,'C-1'!N63*RANDBETWEEN(110,120)*0.01),'C-1'!N63-RANDBETWEEN(1,3)),0),0)&amp;"～"&amp;ROUND(IFERROR(IF(ABS('C-1'!N63)&gt;=10,IF('C-1'!N63&gt;=0,'C-1'!N63*RANDBETWEEN(110,120)*0.01,'C-1'!N63*RANDBETWEEN(80,90)*0.01),'C-1'!N63+RANDBETWEEN(1,3)),0),0)&amp;"】")</f>
        <v/>
      </c>
      <c r="O63" s="363" t="str">
        <f ca="1">IF('C-1'!O63="","","【"&amp;ROUND(IFERROR(IF(ABS('C-1'!O63)&gt;=10,IF('C-1'!O63&gt;=0,'C-1'!O63*RANDBETWEEN(80,90)*0.01,'C-1'!O63*RANDBETWEEN(110,120)*0.01),'C-1'!O63-RANDBETWEEN(1,3)),0),0)&amp;"～"&amp;ROUND(IFERROR(IF(ABS('C-1'!O63)&gt;=10,IF('C-1'!O63&gt;=0,'C-1'!O63*RANDBETWEEN(110,120)*0.01,'C-1'!O63*RANDBETWEEN(80,90)*0.01),'C-1'!O63+RANDBETWEEN(1,3)),0),0)&amp;"】")</f>
        <v/>
      </c>
      <c r="P63" s="363" t="str">
        <f ca="1">IF('C-1'!P63="","","【"&amp;ROUND(IFERROR(IF(ABS('C-1'!P63)&gt;=10,IF('C-1'!P63&gt;=0,'C-1'!P63*RANDBETWEEN(80,90)*0.01,'C-1'!P63*RANDBETWEEN(110,120)*0.01),'C-1'!P63-RANDBETWEEN(1,3)),0),0)&amp;"～"&amp;ROUND(IFERROR(IF(ABS('C-1'!P63)&gt;=10,IF('C-1'!P63&gt;=0,'C-1'!P63*RANDBETWEEN(110,120)*0.01,'C-1'!P63*RANDBETWEEN(80,90)*0.01),'C-1'!P63+RANDBETWEEN(1,3)),0),0)&amp;"】")</f>
        <v/>
      </c>
      <c r="Q63" s="364" t="str">
        <f ca="1">IF('C-1'!Q63="","","【"&amp;ROUND(IFERROR(IF(ABS('C-1'!Q63)&gt;=10,IF('C-1'!Q63&gt;=0,'C-1'!Q63*RANDBETWEEN(80,90)*0.01,'C-1'!Q63*RANDBETWEEN(110,120)*0.01),'C-1'!Q63-RANDBETWEEN(1,3)),0),0)&amp;"～"&amp;ROUND(IFERROR(IF(ABS('C-1'!Q63)&gt;=10,IF('C-1'!Q63&gt;=0,'C-1'!Q63*RANDBETWEEN(110,120)*0.01,'C-1'!Q63*RANDBETWEEN(80,90)*0.01),'C-1'!Q63+RANDBETWEEN(1,3)),0),0)&amp;"】")</f>
        <v/>
      </c>
      <c r="R63" s="364" t="str">
        <f ca="1">IF('C-1'!R63="","","【"&amp;ROUND(IFERROR(IF(ABS('C-1'!R63)&gt;=10,IF('C-1'!R63&gt;=0,'C-1'!R63*RANDBETWEEN(80,90)*0.01,'C-1'!R63*RANDBETWEEN(110,120)*0.01),'C-1'!R63-RANDBETWEEN(1,3)),0),0)&amp;"～"&amp;ROUND(IFERROR(IF(ABS('C-1'!R63)&gt;=10,IF('C-1'!R63&gt;=0,'C-1'!R63*RANDBETWEEN(110,120)*0.01,'C-1'!R63*RANDBETWEEN(80,90)*0.01),'C-1'!R63+RANDBETWEEN(1,3)),0),0)&amp;"】")</f>
        <v/>
      </c>
      <c r="S63" s="364" t="str">
        <f ca="1">IF('C-1'!S63="","","【"&amp;ROUND(IFERROR(IF(ABS('C-1'!S63)&gt;=10,IF('C-1'!S63&gt;=0,'C-1'!S63*RANDBETWEEN(80,90)*0.01,'C-1'!S63*RANDBETWEEN(110,120)*0.01),'C-1'!S63-RANDBETWEEN(1,3)),0),0)&amp;"～"&amp;ROUND(IFERROR(IF(ABS('C-1'!S63)&gt;=10,IF('C-1'!S63&gt;=0,'C-1'!S63*RANDBETWEEN(110,120)*0.01,'C-1'!S63*RANDBETWEEN(80,90)*0.01),'C-1'!S63+RANDBETWEEN(1,3)),0),0)&amp;"】")</f>
        <v/>
      </c>
      <c r="T63" s="364" t="str">
        <f ca="1">IF('C-1'!T63="","","【"&amp;ROUND(IFERROR(IF(ABS('C-1'!T63)&gt;=10,IF('C-1'!T63&gt;=0,'C-1'!T63*RANDBETWEEN(80,90)*0.01,'C-1'!T63*RANDBETWEEN(110,120)*0.01),'C-1'!T63-RANDBETWEEN(1,3)),0),0)&amp;"～"&amp;ROUND(IFERROR(IF(ABS('C-1'!T63)&gt;=10,IF('C-1'!T63&gt;=0,'C-1'!T63*RANDBETWEEN(110,120)*0.01,'C-1'!T63*RANDBETWEEN(80,90)*0.01),'C-1'!T63+RANDBETWEEN(1,3)),0),0)&amp;"】")</f>
        <v/>
      </c>
      <c r="U63" s="364" t="str">
        <f ca="1">IF('C-1'!U63="","","【"&amp;ROUND(IFERROR(IF(ABS('C-1'!U63)&gt;=10,IF('C-1'!U63&gt;=0,'C-1'!U63*RANDBETWEEN(80,90)*0.01,'C-1'!U63*RANDBETWEEN(110,120)*0.01),'C-1'!U63-RANDBETWEEN(1,3)),0),0)&amp;"～"&amp;ROUND(IFERROR(IF(ABS('C-1'!U63)&gt;=10,IF('C-1'!U63&gt;=0,'C-1'!U63*RANDBETWEEN(110,120)*0.01,'C-1'!U63*RANDBETWEEN(80,90)*0.01),'C-1'!U63+RANDBETWEEN(1,3)),0),0)&amp;"】")</f>
        <v/>
      </c>
      <c r="V63" s="418" t="str">
        <f ca="1">IF('C-1'!V63="","","【"&amp;ROUND(IFERROR(IF(ABS('C-1'!V63)&gt;=10,IF('C-1'!V63&gt;=0,'C-1'!V63*RANDBETWEEN(80,90)*0.01,'C-1'!V63*RANDBETWEEN(110,120)*0.01),'C-1'!V63-RANDBETWEEN(1,3)),0),0)&amp;"～"&amp;ROUND(IFERROR(IF(ABS('C-1'!V63)&gt;=10,IF('C-1'!V63&gt;=0,'C-1'!V63*RANDBETWEEN(110,120)*0.01,'C-1'!V63*RANDBETWEEN(80,90)*0.01),'C-1'!V63+RANDBETWEEN(1,3)),0),0)&amp;"】")</f>
        <v/>
      </c>
      <c r="W63" s="797" t="str">
        <f ca="1">IF('C-1'!W63="","","【"&amp;ROUND(IFERROR(IF(ABS('C-1'!W63)&gt;=10,IF('C-1'!W63&gt;=0,'C-1'!W63*RANDBETWEEN(80,90)*0.01,'C-1'!W63*RANDBETWEEN(110,120)*0.01),'C-1'!W63-RANDBETWEEN(1,3)),0),0)&amp;"～"&amp;ROUND(IFERROR(IF(ABS('C-1'!W63)&gt;=10,IF('C-1'!W63&gt;=0,'C-1'!W63*RANDBETWEEN(110,120)*0.01,'C-1'!W63*RANDBETWEEN(80,90)*0.01),'C-1'!W63+RANDBETWEEN(1,3)),0),0)&amp;"】")</f>
        <v>【-2～2】</v>
      </c>
    </row>
    <row r="64" spans="2:23" ht="15" customHeight="1" x14ac:dyDescent="0.15">
      <c r="B64" s="386" t="s">
        <v>398</v>
      </c>
      <c r="C64" s="863" t="str">
        <f>IF(様式一覧表!$D$5="","",様式一覧表!$D$5)</f>
        <v/>
      </c>
      <c r="D64" s="863" t="str">
        <f>'コード '!$C$1</f>
        <v>本邦生産者</v>
      </c>
      <c r="E64" s="864" t="s">
        <v>393</v>
      </c>
      <c r="F64" s="865" t="str">
        <f>IF('C-1'!F64="","",'C-1'!F64)</f>
        <v/>
      </c>
      <c r="G64" s="865" t="str">
        <f>IF('C-1'!G64="","",'C-1'!G64)</f>
        <v/>
      </c>
      <c r="H64" s="865" t="str">
        <f>IF('C-1'!H64="","",'C-1'!H64)</f>
        <v/>
      </c>
      <c r="I64" s="866" t="str">
        <f ca="1">IF('C-1'!I64="","","【"&amp;ROUND(IFERROR(IF(ABS('C-1'!I64)&gt;=10,IF('C-1'!I64&gt;=0,'C-1'!I64*RANDBETWEEN(80,90)*0.01,'C-1'!I64*RANDBETWEEN(110,120)*0.01),'C-1'!I64-RANDBETWEEN(1,3)),0),0)&amp;"～"&amp;ROUND(IFERROR(IF(ABS('C-1'!I64)&gt;=10,IF('C-1'!I64&gt;=0,'C-1'!I64*RANDBETWEEN(110,120)*0.01,'C-1'!I64*RANDBETWEEN(80,90)*0.01),'C-1'!I64+RANDBETWEEN(1,3)),0),0)&amp;"】")</f>
        <v/>
      </c>
      <c r="J64" s="866" t="str">
        <f ca="1">IF('C-1'!J64="","","【"&amp;ROUND(IFERROR(IF(ABS('C-1'!J64)&gt;=10,IF('C-1'!J64&gt;=0,'C-1'!J64*RANDBETWEEN(80,90)*0.01,'C-1'!J64*RANDBETWEEN(110,120)*0.01),'C-1'!J64-RANDBETWEEN(1,3)),0),0)&amp;"～"&amp;ROUND(IFERROR(IF(ABS('C-1'!J64)&gt;=10,IF('C-1'!J64&gt;=0,'C-1'!J64*RANDBETWEEN(110,120)*0.01,'C-1'!J64*RANDBETWEEN(80,90)*0.01),'C-1'!J64+RANDBETWEEN(1,3)),0),0)&amp;"】")</f>
        <v/>
      </c>
      <c r="K64" s="865" t="str">
        <f>IF('C-1'!K64="","",'C-1'!K64)</f>
        <v/>
      </c>
      <c r="L64" s="84" t="str">
        <f ca="1">IF('C-1'!L64="","","【"&amp;ROUND(IFERROR(IF(ABS('C-1'!L64)&gt;=10,IF('C-1'!L64&gt;=0,'C-1'!L64*RANDBETWEEN(80,90)*0.01,'C-1'!L64*RANDBETWEEN(110,120)*0.01),'C-1'!L64-RANDBETWEEN(1,3)),0),0)&amp;"～"&amp;ROUND(IFERROR(IF(ABS('C-1'!L64)&gt;=10,IF('C-1'!L64&gt;=0,'C-1'!L64*RANDBETWEEN(110,120)*0.01,'C-1'!L64*RANDBETWEEN(80,90)*0.01),'C-1'!L64+RANDBETWEEN(1,3)),0),0)&amp;"】")</f>
        <v/>
      </c>
      <c r="M64" s="83" t="str">
        <f ca="1">IF('C-1'!M64="","","【"&amp;ROUND(IFERROR(IF(ABS('C-1'!M64)&gt;=10,IF('C-1'!M64&gt;=0,'C-1'!M64*RANDBETWEEN(80,90)*0.01,'C-1'!M64*RANDBETWEEN(110,120)*0.01),'C-1'!M64-RANDBETWEEN(1,3)),0),0)&amp;"～"&amp;ROUND(IFERROR(IF(ABS('C-1'!M64)&gt;=10,IF('C-1'!M64&gt;=0,'C-1'!M64*RANDBETWEEN(110,120)*0.01,'C-1'!M64*RANDBETWEEN(80,90)*0.01),'C-1'!M64+RANDBETWEEN(1,3)),0),0)&amp;"】")</f>
        <v/>
      </c>
      <c r="N64" s="85" t="str">
        <f ca="1">IF('C-1'!N64="","","【"&amp;ROUND(IFERROR(IF(ABS('C-1'!N64)&gt;=10,IF('C-1'!N64&gt;=0,'C-1'!N64*RANDBETWEEN(80,90)*0.01,'C-1'!N64*RANDBETWEEN(110,120)*0.01),'C-1'!N64-RANDBETWEEN(1,3)),0),0)&amp;"～"&amp;ROUND(IFERROR(IF(ABS('C-1'!N64)&gt;=10,IF('C-1'!N64&gt;=0,'C-1'!N64*RANDBETWEEN(110,120)*0.01,'C-1'!N64*RANDBETWEEN(80,90)*0.01),'C-1'!N64+RANDBETWEEN(1,3)),0),0)&amp;"】")</f>
        <v/>
      </c>
      <c r="O64" s="85" t="str">
        <f ca="1">IF('C-1'!O64="","","【"&amp;ROUND(IFERROR(IF(ABS('C-1'!O64)&gt;=10,IF('C-1'!O64&gt;=0,'C-1'!O64*RANDBETWEEN(80,90)*0.01,'C-1'!O64*RANDBETWEEN(110,120)*0.01),'C-1'!O64-RANDBETWEEN(1,3)),0),0)&amp;"～"&amp;ROUND(IFERROR(IF(ABS('C-1'!O64)&gt;=10,IF('C-1'!O64&gt;=0,'C-1'!O64*RANDBETWEEN(110,120)*0.01,'C-1'!O64*RANDBETWEEN(80,90)*0.01),'C-1'!O64+RANDBETWEEN(1,3)),0),0)&amp;"】")</f>
        <v/>
      </c>
      <c r="P64" s="85" t="str">
        <f ca="1">IF('C-1'!P64="","","【"&amp;ROUND(IFERROR(IF(ABS('C-1'!P64)&gt;=10,IF('C-1'!P64&gt;=0,'C-1'!P64*RANDBETWEEN(80,90)*0.01,'C-1'!P64*RANDBETWEEN(110,120)*0.01),'C-1'!P64-RANDBETWEEN(1,3)),0),0)&amp;"～"&amp;ROUND(IFERROR(IF(ABS('C-1'!P64)&gt;=10,IF('C-1'!P64&gt;=0,'C-1'!P64*RANDBETWEEN(110,120)*0.01,'C-1'!P64*RANDBETWEEN(80,90)*0.01),'C-1'!P64+RANDBETWEEN(1,3)),0),0)&amp;"】")</f>
        <v/>
      </c>
      <c r="Q64" s="86" t="str">
        <f ca="1">IF('C-1'!Q64="","","【"&amp;ROUND(IFERROR(IF(ABS('C-1'!Q64)&gt;=10,IF('C-1'!Q64&gt;=0,'C-1'!Q64*RANDBETWEEN(80,90)*0.01,'C-1'!Q64*RANDBETWEEN(110,120)*0.01),'C-1'!Q64-RANDBETWEEN(1,3)),0),0)&amp;"～"&amp;ROUND(IFERROR(IF(ABS('C-1'!Q64)&gt;=10,IF('C-1'!Q64&gt;=0,'C-1'!Q64*RANDBETWEEN(110,120)*0.01,'C-1'!Q64*RANDBETWEEN(80,90)*0.01),'C-1'!Q64+RANDBETWEEN(1,3)),0),0)&amp;"】")</f>
        <v/>
      </c>
      <c r="R64" s="86" t="str">
        <f ca="1">IF('C-1'!R64="","","【"&amp;ROUND(IFERROR(IF(ABS('C-1'!R64)&gt;=10,IF('C-1'!R64&gt;=0,'C-1'!R64*RANDBETWEEN(80,90)*0.01,'C-1'!R64*RANDBETWEEN(110,120)*0.01),'C-1'!R64-RANDBETWEEN(1,3)),0),0)&amp;"～"&amp;ROUND(IFERROR(IF(ABS('C-1'!R64)&gt;=10,IF('C-1'!R64&gt;=0,'C-1'!R64*RANDBETWEEN(110,120)*0.01,'C-1'!R64*RANDBETWEEN(80,90)*0.01),'C-1'!R64+RANDBETWEEN(1,3)),0),0)&amp;"】")</f>
        <v/>
      </c>
      <c r="S64" s="86" t="str">
        <f ca="1">IF('C-1'!S64="","","【"&amp;ROUND(IFERROR(IF(ABS('C-1'!S64)&gt;=10,IF('C-1'!S64&gt;=0,'C-1'!S64*RANDBETWEEN(80,90)*0.01,'C-1'!S64*RANDBETWEEN(110,120)*0.01),'C-1'!S64-RANDBETWEEN(1,3)),0),0)&amp;"～"&amp;ROUND(IFERROR(IF(ABS('C-1'!S64)&gt;=10,IF('C-1'!S64&gt;=0,'C-1'!S64*RANDBETWEEN(110,120)*0.01,'C-1'!S64*RANDBETWEEN(80,90)*0.01),'C-1'!S64+RANDBETWEEN(1,3)),0),0)&amp;"】")</f>
        <v/>
      </c>
      <c r="T64" s="86" t="str">
        <f ca="1">IF('C-1'!T64="","","【"&amp;ROUND(IFERROR(IF(ABS('C-1'!T64)&gt;=10,IF('C-1'!T64&gt;=0,'C-1'!T64*RANDBETWEEN(80,90)*0.01,'C-1'!T64*RANDBETWEEN(110,120)*0.01),'C-1'!T64-RANDBETWEEN(1,3)),0),0)&amp;"～"&amp;ROUND(IFERROR(IF(ABS('C-1'!T64)&gt;=10,IF('C-1'!T64&gt;=0,'C-1'!T64*RANDBETWEEN(110,120)*0.01,'C-1'!T64*RANDBETWEEN(80,90)*0.01),'C-1'!T64+RANDBETWEEN(1,3)),0),0)&amp;"】")</f>
        <v/>
      </c>
      <c r="U64" s="86" t="str">
        <f ca="1">IF('C-1'!U64="","","【"&amp;ROUND(IFERROR(IF(ABS('C-1'!U64)&gt;=10,IF('C-1'!U64&gt;=0,'C-1'!U64*RANDBETWEEN(80,90)*0.01,'C-1'!U64*RANDBETWEEN(110,120)*0.01),'C-1'!U64-RANDBETWEEN(1,3)),0),0)&amp;"～"&amp;ROUND(IFERROR(IF(ABS('C-1'!U64)&gt;=10,IF('C-1'!U64&gt;=0,'C-1'!U64*RANDBETWEEN(110,120)*0.01,'C-1'!U64*RANDBETWEEN(80,90)*0.01),'C-1'!U64+RANDBETWEEN(1,3)),0),0)&amp;"】")</f>
        <v/>
      </c>
      <c r="V64" s="356" t="str">
        <f ca="1">IF('C-1'!V64="","","【"&amp;ROUND(IFERROR(IF(ABS('C-1'!V64)&gt;=10,IF('C-1'!V64&gt;=0,'C-1'!V64*RANDBETWEEN(80,90)*0.01,'C-1'!V64*RANDBETWEEN(110,120)*0.01),'C-1'!V64-RANDBETWEEN(1,3)),0),0)&amp;"～"&amp;ROUND(IFERROR(IF(ABS('C-1'!V64)&gt;=10,IF('C-1'!V64&gt;=0,'C-1'!V64*RANDBETWEEN(110,120)*0.01,'C-1'!V64*RANDBETWEEN(80,90)*0.01),'C-1'!V64+RANDBETWEEN(1,3)),0),0)&amp;"】")</f>
        <v/>
      </c>
      <c r="W64" s="615" t="str">
        <f ca="1">IF('C-1'!W64="","","【"&amp;ROUND(IFERROR(IF(ABS('C-1'!W64)&gt;=10,IF('C-1'!W64&gt;=0,'C-1'!W64*RANDBETWEEN(80,90)*0.01,'C-1'!W64*RANDBETWEEN(110,120)*0.01),'C-1'!W64-RANDBETWEEN(1,3)),0),0)&amp;"～"&amp;ROUND(IFERROR(IF(ABS('C-1'!W64)&gt;=10,IF('C-1'!W64&gt;=0,'C-1'!W64*RANDBETWEEN(110,120)*0.01,'C-1'!W64*RANDBETWEEN(80,90)*0.01),'C-1'!W64+RANDBETWEEN(1,3)),0),0)&amp;"】")</f>
        <v>【-2～1】</v>
      </c>
    </row>
    <row r="65" spans="2:23" ht="15" customHeight="1" x14ac:dyDescent="0.15">
      <c r="B65" s="386" t="s">
        <v>398</v>
      </c>
      <c r="C65" s="863" t="str">
        <f>IF(様式一覧表!$D$5="","",様式一覧表!$D$5)</f>
        <v/>
      </c>
      <c r="D65" s="863" t="str">
        <f>'コード '!$C$1</f>
        <v>本邦生産者</v>
      </c>
      <c r="E65" s="864" t="s">
        <v>393</v>
      </c>
      <c r="F65" s="865" t="str">
        <f>IF('C-1'!F65="","",'C-1'!F65)</f>
        <v/>
      </c>
      <c r="G65" s="865" t="str">
        <f>IF('C-1'!G65="","",'C-1'!G65)</f>
        <v/>
      </c>
      <c r="H65" s="865" t="str">
        <f>IF('C-1'!H65="","",'C-1'!H65)</f>
        <v/>
      </c>
      <c r="I65" s="866" t="str">
        <f ca="1">IF('C-1'!I65="","","【"&amp;ROUND(IFERROR(IF(ABS('C-1'!I65)&gt;=10,IF('C-1'!I65&gt;=0,'C-1'!I65*RANDBETWEEN(80,90)*0.01,'C-1'!I65*RANDBETWEEN(110,120)*0.01),'C-1'!I65-RANDBETWEEN(1,3)),0),0)&amp;"～"&amp;ROUND(IFERROR(IF(ABS('C-1'!I65)&gt;=10,IF('C-1'!I65&gt;=0,'C-1'!I65*RANDBETWEEN(110,120)*0.01,'C-1'!I65*RANDBETWEEN(80,90)*0.01),'C-1'!I65+RANDBETWEEN(1,3)),0),0)&amp;"】")</f>
        <v/>
      </c>
      <c r="J65" s="866" t="str">
        <f ca="1">IF('C-1'!J65="","","【"&amp;ROUND(IFERROR(IF(ABS('C-1'!J65)&gt;=10,IF('C-1'!J65&gt;=0,'C-1'!J65*RANDBETWEEN(80,90)*0.01,'C-1'!J65*RANDBETWEEN(110,120)*0.01),'C-1'!J65-RANDBETWEEN(1,3)),0),0)&amp;"～"&amp;ROUND(IFERROR(IF(ABS('C-1'!J65)&gt;=10,IF('C-1'!J65&gt;=0,'C-1'!J65*RANDBETWEEN(110,120)*0.01,'C-1'!J65*RANDBETWEEN(80,90)*0.01),'C-1'!J65+RANDBETWEEN(1,3)),0),0)&amp;"】")</f>
        <v/>
      </c>
      <c r="K65" s="865" t="str">
        <f>IF('C-1'!K65="","",'C-1'!K65)</f>
        <v/>
      </c>
      <c r="L65" s="84" t="str">
        <f ca="1">IF('C-1'!L65="","","【"&amp;ROUND(IFERROR(IF(ABS('C-1'!L65)&gt;=10,IF('C-1'!L65&gt;=0,'C-1'!L65*RANDBETWEEN(80,90)*0.01,'C-1'!L65*RANDBETWEEN(110,120)*0.01),'C-1'!L65-RANDBETWEEN(1,3)),0),0)&amp;"～"&amp;ROUND(IFERROR(IF(ABS('C-1'!L65)&gt;=10,IF('C-1'!L65&gt;=0,'C-1'!L65*RANDBETWEEN(110,120)*0.01,'C-1'!L65*RANDBETWEEN(80,90)*0.01),'C-1'!L65+RANDBETWEEN(1,3)),0),0)&amp;"】")</f>
        <v/>
      </c>
      <c r="M65" s="83" t="str">
        <f ca="1">IF('C-1'!M65="","","【"&amp;ROUND(IFERROR(IF(ABS('C-1'!M65)&gt;=10,IF('C-1'!M65&gt;=0,'C-1'!M65*RANDBETWEEN(80,90)*0.01,'C-1'!M65*RANDBETWEEN(110,120)*0.01),'C-1'!M65-RANDBETWEEN(1,3)),0),0)&amp;"～"&amp;ROUND(IFERROR(IF(ABS('C-1'!M65)&gt;=10,IF('C-1'!M65&gt;=0,'C-1'!M65*RANDBETWEEN(110,120)*0.01,'C-1'!M65*RANDBETWEEN(80,90)*0.01),'C-1'!M65+RANDBETWEEN(1,3)),0),0)&amp;"】")</f>
        <v/>
      </c>
      <c r="N65" s="85" t="str">
        <f ca="1">IF('C-1'!N65="","","【"&amp;ROUND(IFERROR(IF(ABS('C-1'!N65)&gt;=10,IF('C-1'!N65&gt;=0,'C-1'!N65*RANDBETWEEN(80,90)*0.01,'C-1'!N65*RANDBETWEEN(110,120)*0.01),'C-1'!N65-RANDBETWEEN(1,3)),0),0)&amp;"～"&amp;ROUND(IFERROR(IF(ABS('C-1'!N65)&gt;=10,IF('C-1'!N65&gt;=0,'C-1'!N65*RANDBETWEEN(110,120)*0.01,'C-1'!N65*RANDBETWEEN(80,90)*0.01),'C-1'!N65+RANDBETWEEN(1,3)),0),0)&amp;"】")</f>
        <v/>
      </c>
      <c r="O65" s="85" t="str">
        <f ca="1">IF('C-1'!O65="","","【"&amp;ROUND(IFERROR(IF(ABS('C-1'!O65)&gt;=10,IF('C-1'!O65&gt;=0,'C-1'!O65*RANDBETWEEN(80,90)*0.01,'C-1'!O65*RANDBETWEEN(110,120)*0.01),'C-1'!O65-RANDBETWEEN(1,3)),0),0)&amp;"～"&amp;ROUND(IFERROR(IF(ABS('C-1'!O65)&gt;=10,IF('C-1'!O65&gt;=0,'C-1'!O65*RANDBETWEEN(110,120)*0.01,'C-1'!O65*RANDBETWEEN(80,90)*0.01),'C-1'!O65+RANDBETWEEN(1,3)),0),0)&amp;"】")</f>
        <v/>
      </c>
      <c r="P65" s="85" t="str">
        <f ca="1">IF('C-1'!P65="","","【"&amp;ROUND(IFERROR(IF(ABS('C-1'!P65)&gt;=10,IF('C-1'!P65&gt;=0,'C-1'!P65*RANDBETWEEN(80,90)*0.01,'C-1'!P65*RANDBETWEEN(110,120)*0.01),'C-1'!P65-RANDBETWEEN(1,3)),0),0)&amp;"～"&amp;ROUND(IFERROR(IF(ABS('C-1'!P65)&gt;=10,IF('C-1'!P65&gt;=0,'C-1'!P65*RANDBETWEEN(110,120)*0.01,'C-1'!P65*RANDBETWEEN(80,90)*0.01),'C-1'!P65+RANDBETWEEN(1,3)),0),0)&amp;"】")</f>
        <v/>
      </c>
      <c r="Q65" s="86" t="str">
        <f ca="1">IF('C-1'!Q65="","","【"&amp;ROUND(IFERROR(IF(ABS('C-1'!Q65)&gt;=10,IF('C-1'!Q65&gt;=0,'C-1'!Q65*RANDBETWEEN(80,90)*0.01,'C-1'!Q65*RANDBETWEEN(110,120)*0.01),'C-1'!Q65-RANDBETWEEN(1,3)),0),0)&amp;"～"&amp;ROUND(IFERROR(IF(ABS('C-1'!Q65)&gt;=10,IF('C-1'!Q65&gt;=0,'C-1'!Q65*RANDBETWEEN(110,120)*0.01,'C-1'!Q65*RANDBETWEEN(80,90)*0.01),'C-1'!Q65+RANDBETWEEN(1,3)),0),0)&amp;"】")</f>
        <v/>
      </c>
      <c r="R65" s="86" t="str">
        <f ca="1">IF('C-1'!R65="","","【"&amp;ROUND(IFERROR(IF(ABS('C-1'!R65)&gt;=10,IF('C-1'!R65&gt;=0,'C-1'!R65*RANDBETWEEN(80,90)*0.01,'C-1'!R65*RANDBETWEEN(110,120)*0.01),'C-1'!R65-RANDBETWEEN(1,3)),0),0)&amp;"～"&amp;ROUND(IFERROR(IF(ABS('C-1'!R65)&gt;=10,IF('C-1'!R65&gt;=0,'C-1'!R65*RANDBETWEEN(110,120)*0.01,'C-1'!R65*RANDBETWEEN(80,90)*0.01),'C-1'!R65+RANDBETWEEN(1,3)),0),0)&amp;"】")</f>
        <v/>
      </c>
      <c r="S65" s="86" t="str">
        <f ca="1">IF('C-1'!S65="","","【"&amp;ROUND(IFERROR(IF(ABS('C-1'!S65)&gt;=10,IF('C-1'!S65&gt;=0,'C-1'!S65*RANDBETWEEN(80,90)*0.01,'C-1'!S65*RANDBETWEEN(110,120)*0.01),'C-1'!S65-RANDBETWEEN(1,3)),0),0)&amp;"～"&amp;ROUND(IFERROR(IF(ABS('C-1'!S65)&gt;=10,IF('C-1'!S65&gt;=0,'C-1'!S65*RANDBETWEEN(110,120)*0.01,'C-1'!S65*RANDBETWEEN(80,90)*0.01),'C-1'!S65+RANDBETWEEN(1,3)),0),0)&amp;"】")</f>
        <v/>
      </c>
      <c r="T65" s="86" t="str">
        <f ca="1">IF('C-1'!T65="","","【"&amp;ROUND(IFERROR(IF(ABS('C-1'!T65)&gt;=10,IF('C-1'!T65&gt;=0,'C-1'!T65*RANDBETWEEN(80,90)*0.01,'C-1'!T65*RANDBETWEEN(110,120)*0.01),'C-1'!T65-RANDBETWEEN(1,3)),0),0)&amp;"～"&amp;ROUND(IFERROR(IF(ABS('C-1'!T65)&gt;=10,IF('C-1'!T65&gt;=0,'C-1'!T65*RANDBETWEEN(110,120)*0.01,'C-1'!T65*RANDBETWEEN(80,90)*0.01),'C-1'!T65+RANDBETWEEN(1,3)),0),0)&amp;"】")</f>
        <v/>
      </c>
      <c r="U65" s="86" t="str">
        <f ca="1">IF('C-1'!U65="","","【"&amp;ROUND(IFERROR(IF(ABS('C-1'!U65)&gt;=10,IF('C-1'!U65&gt;=0,'C-1'!U65*RANDBETWEEN(80,90)*0.01,'C-1'!U65*RANDBETWEEN(110,120)*0.01),'C-1'!U65-RANDBETWEEN(1,3)),0),0)&amp;"～"&amp;ROUND(IFERROR(IF(ABS('C-1'!U65)&gt;=10,IF('C-1'!U65&gt;=0,'C-1'!U65*RANDBETWEEN(110,120)*0.01,'C-1'!U65*RANDBETWEEN(80,90)*0.01),'C-1'!U65+RANDBETWEEN(1,3)),0),0)&amp;"】")</f>
        <v/>
      </c>
      <c r="V65" s="356" t="str">
        <f ca="1">IF('C-1'!V65="","","【"&amp;ROUND(IFERROR(IF(ABS('C-1'!V65)&gt;=10,IF('C-1'!V65&gt;=0,'C-1'!V65*RANDBETWEEN(80,90)*0.01,'C-1'!V65*RANDBETWEEN(110,120)*0.01),'C-1'!V65-RANDBETWEEN(1,3)),0),0)&amp;"～"&amp;ROUND(IFERROR(IF(ABS('C-1'!V65)&gt;=10,IF('C-1'!V65&gt;=0,'C-1'!V65*RANDBETWEEN(110,120)*0.01,'C-1'!V65*RANDBETWEEN(80,90)*0.01),'C-1'!V65+RANDBETWEEN(1,3)),0),0)&amp;"】")</f>
        <v/>
      </c>
      <c r="W65" s="615" t="str">
        <f ca="1">IF('C-1'!W65="","","【"&amp;ROUND(IFERROR(IF(ABS('C-1'!W65)&gt;=10,IF('C-1'!W65&gt;=0,'C-1'!W65*RANDBETWEEN(80,90)*0.01,'C-1'!W65*RANDBETWEEN(110,120)*0.01),'C-1'!W65-RANDBETWEEN(1,3)),0),0)&amp;"～"&amp;ROUND(IFERROR(IF(ABS('C-1'!W65)&gt;=10,IF('C-1'!W65&gt;=0,'C-1'!W65*RANDBETWEEN(110,120)*0.01,'C-1'!W65*RANDBETWEEN(80,90)*0.01),'C-1'!W65+RANDBETWEEN(1,3)),0),0)&amp;"】")</f>
        <v>【-3～2】</v>
      </c>
    </row>
    <row r="66" spans="2:23" ht="15" customHeight="1" x14ac:dyDescent="0.15">
      <c r="B66" s="386" t="s">
        <v>398</v>
      </c>
      <c r="C66" s="863" t="str">
        <f>IF(様式一覧表!$D$5="","",様式一覧表!$D$5)</f>
        <v/>
      </c>
      <c r="D66" s="863" t="str">
        <f>'コード '!$C$1</f>
        <v>本邦生産者</v>
      </c>
      <c r="E66" s="864" t="s">
        <v>393</v>
      </c>
      <c r="F66" s="865" t="str">
        <f>IF('C-1'!F66="","",'C-1'!F66)</f>
        <v/>
      </c>
      <c r="G66" s="865" t="str">
        <f>IF('C-1'!G66="","",'C-1'!G66)</f>
        <v/>
      </c>
      <c r="H66" s="865" t="str">
        <f>IF('C-1'!H66="","",'C-1'!H66)</f>
        <v/>
      </c>
      <c r="I66" s="866" t="str">
        <f ca="1">IF('C-1'!I66="","","【"&amp;ROUND(IFERROR(IF(ABS('C-1'!I66)&gt;=10,IF('C-1'!I66&gt;=0,'C-1'!I66*RANDBETWEEN(80,90)*0.01,'C-1'!I66*RANDBETWEEN(110,120)*0.01),'C-1'!I66-RANDBETWEEN(1,3)),0),0)&amp;"～"&amp;ROUND(IFERROR(IF(ABS('C-1'!I66)&gt;=10,IF('C-1'!I66&gt;=0,'C-1'!I66*RANDBETWEEN(110,120)*0.01,'C-1'!I66*RANDBETWEEN(80,90)*0.01),'C-1'!I66+RANDBETWEEN(1,3)),0),0)&amp;"】")</f>
        <v/>
      </c>
      <c r="J66" s="866" t="str">
        <f ca="1">IF('C-1'!J66="","","【"&amp;ROUND(IFERROR(IF(ABS('C-1'!J66)&gt;=10,IF('C-1'!J66&gt;=0,'C-1'!J66*RANDBETWEEN(80,90)*0.01,'C-1'!J66*RANDBETWEEN(110,120)*0.01),'C-1'!J66-RANDBETWEEN(1,3)),0),0)&amp;"～"&amp;ROUND(IFERROR(IF(ABS('C-1'!J66)&gt;=10,IF('C-1'!J66&gt;=0,'C-1'!J66*RANDBETWEEN(110,120)*0.01,'C-1'!J66*RANDBETWEEN(80,90)*0.01),'C-1'!J66+RANDBETWEEN(1,3)),0),0)&amp;"】")</f>
        <v/>
      </c>
      <c r="K66" s="865" t="str">
        <f>IF('C-1'!K66="","",'C-1'!K66)</f>
        <v/>
      </c>
      <c r="L66" s="84" t="str">
        <f ca="1">IF('C-1'!L66="","","【"&amp;ROUND(IFERROR(IF(ABS('C-1'!L66)&gt;=10,IF('C-1'!L66&gt;=0,'C-1'!L66*RANDBETWEEN(80,90)*0.01,'C-1'!L66*RANDBETWEEN(110,120)*0.01),'C-1'!L66-RANDBETWEEN(1,3)),0),0)&amp;"～"&amp;ROUND(IFERROR(IF(ABS('C-1'!L66)&gt;=10,IF('C-1'!L66&gt;=0,'C-1'!L66*RANDBETWEEN(110,120)*0.01,'C-1'!L66*RANDBETWEEN(80,90)*0.01),'C-1'!L66+RANDBETWEEN(1,3)),0),0)&amp;"】")</f>
        <v/>
      </c>
      <c r="M66" s="83" t="str">
        <f ca="1">IF('C-1'!M66="","","【"&amp;ROUND(IFERROR(IF(ABS('C-1'!M66)&gt;=10,IF('C-1'!M66&gt;=0,'C-1'!M66*RANDBETWEEN(80,90)*0.01,'C-1'!M66*RANDBETWEEN(110,120)*0.01),'C-1'!M66-RANDBETWEEN(1,3)),0),0)&amp;"～"&amp;ROUND(IFERROR(IF(ABS('C-1'!M66)&gt;=10,IF('C-1'!M66&gt;=0,'C-1'!M66*RANDBETWEEN(110,120)*0.01,'C-1'!M66*RANDBETWEEN(80,90)*0.01),'C-1'!M66+RANDBETWEEN(1,3)),0),0)&amp;"】")</f>
        <v/>
      </c>
      <c r="N66" s="85" t="str">
        <f ca="1">IF('C-1'!N66="","","【"&amp;ROUND(IFERROR(IF(ABS('C-1'!N66)&gt;=10,IF('C-1'!N66&gt;=0,'C-1'!N66*RANDBETWEEN(80,90)*0.01,'C-1'!N66*RANDBETWEEN(110,120)*0.01),'C-1'!N66-RANDBETWEEN(1,3)),0),0)&amp;"～"&amp;ROUND(IFERROR(IF(ABS('C-1'!N66)&gt;=10,IF('C-1'!N66&gt;=0,'C-1'!N66*RANDBETWEEN(110,120)*0.01,'C-1'!N66*RANDBETWEEN(80,90)*0.01),'C-1'!N66+RANDBETWEEN(1,3)),0),0)&amp;"】")</f>
        <v/>
      </c>
      <c r="O66" s="85" t="str">
        <f ca="1">IF('C-1'!O66="","","【"&amp;ROUND(IFERROR(IF(ABS('C-1'!O66)&gt;=10,IF('C-1'!O66&gt;=0,'C-1'!O66*RANDBETWEEN(80,90)*0.01,'C-1'!O66*RANDBETWEEN(110,120)*0.01),'C-1'!O66-RANDBETWEEN(1,3)),0),0)&amp;"～"&amp;ROUND(IFERROR(IF(ABS('C-1'!O66)&gt;=10,IF('C-1'!O66&gt;=0,'C-1'!O66*RANDBETWEEN(110,120)*0.01,'C-1'!O66*RANDBETWEEN(80,90)*0.01),'C-1'!O66+RANDBETWEEN(1,3)),0),0)&amp;"】")</f>
        <v/>
      </c>
      <c r="P66" s="85" t="str">
        <f ca="1">IF('C-1'!P66="","","【"&amp;ROUND(IFERROR(IF(ABS('C-1'!P66)&gt;=10,IF('C-1'!P66&gt;=0,'C-1'!P66*RANDBETWEEN(80,90)*0.01,'C-1'!P66*RANDBETWEEN(110,120)*0.01),'C-1'!P66-RANDBETWEEN(1,3)),0),0)&amp;"～"&amp;ROUND(IFERROR(IF(ABS('C-1'!P66)&gt;=10,IF('C-1'!P66&gt;=0,'C-1'!P66*RANDBETWEEN(110,120)*0.01,'C-1'!P66*RANDBETWEEN(80,90)*0.01),'C-1'!P66+RANDBETWEEN(1,3)),0),0)&amp;"】")</f>
        <v/>
      </c>
      <c r="Q66" s="86" t="str">
        <f ca="1">IF('C-1'!Q66="","","【"&amp;ROUND(IFERROR(IF(ABS('C-1'!Q66)&gt;=10,IF('C-1'!Q66&gt;=0,'C-1'!Q66*RANDBETWEEN(80,90)*0.01,'C-1'!Q66*RANDBETWEEN(110,120)*0.01),'C-1'!Q66-RANDBETWEEN(1,3)),0),0)&amp;"～"&amp;ROUND(IFERROR(IF(ABS('C-1'!Q66)&gt;=10,IF('C-1'!Q66&gt;=0,'C-1'!Q66*RANDBETWEEN(110,120)*0.01,'C-1'!Q66*RANDBETWEEN(80,90)*0.01),'C-1'!Q66+RANDBETWEEN(1,3)),0),0)&amp;"】")</f>
        <v/>
      </c>
      <c r="R66" s="86" t="str">
        <f ca="1">IF('C-1'!R66="","","【"&amp;ROUND(IFERROR(IF(ABS('C-1'!R66)&gt;=10,IF('C-1'!R66&gt;=0,'C-1'!R66*RANDBETWEEN(80,90)*0.01,'C-1'!R66*RANDBETWEEN(110,120)*0.01),'C-1'!R66-RANDBETWEEN(1,3)),0),0)&amp;"～"&amp;ROUND(IFERROR(IF(ABS('C-1'!R66)&gt;=10,IF('C-1'!R66&gt;=0,'C-1'!R66*RANDBETWEEN(110,120)*0.01,'C-1'!R66*RANDBETWEEN(80,90)*0.01),'C-1'!R66+RANDBETWEEN(1,3)),0),0)&amp;"】")</f>
        <v/>
      </c>
      <c r="S66" s="86" t="str">
        <f ca="1">IF('C-1'!S66="","","【"&amp;ROUND(IFERROR(IF(ABS('C-1'!S66)&gt;=10,IF('C-1'!S66&gt;=0,'C-1'!S66*RANDBETWEEN(80,90)*0.01,'C-1'!S66*RANDBETWEEN(110,120)*0.01),'C-1'!S66-RANDBETWEEN(1,3)),0),0)&amp;"～"&amp;ROUND(IFERROR(IF(ABS('C-1'!S66)&gt;=10,IF('C-1'!S66&gt;=0,'C-1'!S66*RANDBETWEEN(110,120)*0.01,'C-1'!S66*RANDBETWEEN(80,90)*0.01),'C-1'!S66+RANDBETWEEN(1,3)),0),0)&amp;"】")</f>
        <v/>
      </c>
      <c r="T66" s="86" t="str">
        <f ca="1">IF('C-1'!T66="","","【"&amp;ROUND(IFERROR(IF(ABS('C-1'!T66)&gt;=10,IF('C-1'!T66&gt;=0,'C-1'!T66*RANDBETWEEN(80,90)*0.01,'C-1'!T66*RANDBETWEEN(110,120)*0.01),'C-1'!T66-RANDBETWEEN(1,3)),0),0)&amp;"～"&amp;ROUND(IFERROR(IF(ABS('C-1'!T66)&gt;=10,IF('C-1'!T66&gt;=0,'C-1'!T66*RANDBETWEEN(110,120)*0.01,'C-1'!T66*RANDBETWEEN(80,90)*0.01),'C-1'!T66+RANDBETWEEN(1,3)),0),0)&amp;"】")</f>
        <v/>
      </c>
      <c r="U66" s="86" t="str">
        <f ca="1">IF('C-1'!U66="","","【"&amp;ROUND(IFERROR(IF(ABS('C-1'!U66)&gt;=10,IF('C-1'!U66&gt;=0,'C-1'!U66*RANDBETWEEN(80,90)*0.01,'C-1'!U66*RANDBETWEEN(110,120)*0.01),'C-1'!U66-RANDBETWEEN(1,3)),0),0)&amp;"～"&amp;ROUND(IFERROR(IF(ABS('C-1'!U66)&gt;=10,IF('C-1'!U66&gt;=0,'C-1'!U66*RANDBETWEEN(110,120)*0.01,'C-1'!U66*RANDBETWEEN(80,90)*0.01),'C-1'!U66+RANDBETWEEN(1,3)),0),0)&amp;"】")</f>
        <v/>
      </c>
      <c r="V66" s="356" t="str">
        <f ca="1">IF('C-1'!V66="","","【"&amp;ROUND(IFERROR(IF(ABS('C-1'!V66)&gt;=10,IF('C-1'!V66&gt;=0,'C-1'!V66*RANDBETWEEN(80,90)*0.01,'C-1'!V66*RANDBETWEEN(110,120)*0.01),'C-1'!V66-RANDBETWEEN(1,3)),0),0)&amp;"～"&amp;ROUND(IFERROR(IF(ABS('C-1'!V66)&gt;=10,IF('C-1'!V66&gt;=0,'C-1'!V66*RANDBETWEEN(110,120)*0.01,'C-1'!V66*RANDBETWEEN(80,90)*0.01),'C-1'!V66+RANDBETWEEN(1,3)),0),0)&amp;"】")</f>
        <v/>
      </c>
      <c r="W66" s="615" t="str">
        <f ca="1">IF('C-1'!W66="","","【"&amp;ROUND(IFERROR(IF(ABS('C-1'!W66)&gt;=10,IF('C-1'!W66&gt;=0,'C-1'!W66*RANDBETWEEN(80,90)*0.01,'C-1'!W66*RANDBETWEEN(110,120)*0.01),'C-1'!W66-RANDBETWEEN(1,3)),0),0)&amp;"～"&amp;ROUND(IFERROR(IF(ABS('C-1'!W66)&gt;=10,IF('C-1'!W66&gt;=0,'C-1'!W66*RANDBETWEEN(110,120)*0.01,'C-1'!W66*RANDBETWEEN(80,90)*0.01),'C-1'!W66+RANDBETWEEN(1,3)),0),0)&amp;"】")</f>
        <v>【-2～2】</v>
      </c>
    </row>
    <row r="67" spans="2:23" ht="15" customHeight="1" x14ac:dyDescent="0.15">
      <c r="B67" s="386" t="s">
        <v>398</v>
      </c>
      <c r="C67" s="863" t="str">
        <f>IF(様式一覧表!$D$5="","",様式一覧表!$D$5)</f>
        <v/>
      </c>
      <c r="D67" s="863" t="str">
        <f>'コード '!$C$1</f>
        <v>本邦生産者</v>
      </c>
      <c r="E67" s="864" t="s">
        <v>393</v>
      </c>
      <c r="F67" s="865" t="str">
        <f>IF('C-1'!F67="","",'C-1'!F67)</f>
        <v/>
      </c>
      <c r="G67" s="865" t="str">
        <f>IF('C-1'!G67="","",'C-1'!G67)</f>
        <v/>
      </c>
      <c r="H67" s="865" t="str">
        <f>IF('C-1'!H67="","",'C-1'!H67)</f>
        <v/>
      </c>
      <c r="I67" s="866" t="str">
        <f ca="1">IF('C-1'!I67="","","【"&amp;ROUND(IFERROR(IF(ABS('C-1'!I67)&gt;=10,IF('C-1'!I67&gt;=0,'C-1'!I67*RANDBETWEEN(80,90)*0.01,'C-1'!I67*RANDBETWEEN(110,120)*0.01),'C-1'!I67-RANDBETWEEN(1,3)),0),0)&amp;"～"&amp;ROUND(IFERROR(IF(ABS('C-1'!I67)&gt;=10,IF('C-1'!I67&gt;=0,'C-1'!I67*RANDBETWEEN(110,120)*0.01,'C-1'!I67*RANDBETWEEN(80,90)*0.01),'C-1'!I67+RANDBETWEEN(1,3)),0),0)&amp;"】")</f>
        <v/>
      </c>
      <c r="J67" s="866" t="str">
        <f ca="1">IF('C-1'!J67="","","【"&amp;ROUND(IFERROR(IF(ABS('C-1'!J67)&gt;=10,IF('C-1'!J67&gt;=0,'C-1'!J67*RANDBETWEEN(80,90)*0.01,'C-1'!J67*RANDBETWEEN(110,120)*0.01),'C-1'!J67-RANDBETWEEN(1,3)),0),0)&amp;"～"&amp;ROUND(IFERROR(IF(ABS('C-1'!J67)&gt;=10,IF('C-1'!J67&gt;=0,'C-1'!J67*RANDBETWEEN(110,120)*0.01,'C-1'!J67*RANDBETWEEN(80,90)*0.01),'C-1'!J67+RANDBETWEEN(1,3)),0),0)&amp;"】")</f>
        <v/>
      </c>
      <c r="K67" s="865" t="str">
        <f>IF('C-1'!K67="","",'C-1'!K67)</f>
        <v/>
      </c>
      <c r="L67" s="84" t="str">
        <f ca="1">IF('C-1'!L67="","","【"&amp;ROUND(IFERROR(IF(ABS('C-1'!L67)&gt;=10,IF('C-1'!L67&gt;=0,'C-1'!L67*RANDBETWEEN(80,90)*0.01,'C-1'!L67*RANDBETWEEN(110,120)*0.01),'C-1'!L67-RANDBETWEEN(1,3)),0),0)&amp;"～"&amp;ROUND(IFERROR(IF(ABS('C-1'!L67)&gt;=10,IF('C-1'!L67&gt;=0,'C-1'!L67*RANDBETWEEN(110,120)*0.01,'C-1'!L67*RANDBETWEEN(80,90)*0.01),'C-1'!L67+RANDBETWEEN(1,3)),0),0)&amp;"】")</f>
        <v/>
      </c>
      <c r="M67" s="83" t="str">
        <f ca="1">IF('C-1'!M67="","","【"&amp;ROUND(IFERROR(IF(ABS('C-1'!M67)&gt;=10,IF('C-1'!M67&gt;=0,'C-1'!M67*RANDBETWEEN(80,90)*0.01,'C-1'!M67*RANDBETWEEN(110,120)*0.01),'C-1'!M67-RANDBETWEEN(1,3)),0),0)&amp;"～"&amp;ROUND(IFERROR(IF(ABS('C-1'!M67)&gt;=10,IF('C-1'!M67&gt;=0,'C-1'!M67*RANDBETWEEN(110,120)*0.01,'C-1'!M67*RANDBETWEEN(80,90)*0.01),'C-1'!M67+RANDBETWEEN(1,3)),0),0)&amp;"】")</f>
        <v/>
      </c>
      <c r="N67" s="85" t="str">
        <f ca="1">IF('C-1'!N67="","","【"&amp;ROUND(IFERROR(IF(ABS('C-1'!N67)&gt;=10,IF('C-1'!N67&gt;=0,'C-1'!N67*RANDBETWEEN(80,90)*0.01,'C-1'!N67*RANDBETWEEN(110,120)*0.01),'C-1'!N67-RANDBETWEEN(1,3)),0),0)&amp;"～"&amp;ROUND(IFERROR(IF(ABS('C-1'!N67)&gt;=10,IF('C-1'!N67&gt;=0,'C-1'!N67*RANDBETWEEN(110,120)*0.01,'C-1'!N67*RANDBETWEEN(80,90)*0.01),'C-1'!N67+RANDBETWEEN(1,3)),0),0)&amp;"】")</f>
        <v/>
      </c>
      <c r="O67" s="85" t="str">
        <f ca="1">IF('C-1'!O67="","","【"&amp;ROUND(IFERROR(IF(ABS('C-1'!O67)&gt;=10,IF('C-1'!O67&gt;=0,'C-1'!O67*RANDBETWEEN(80,90)*0.01,'C-1'!O67*RANDBETWEEN(110,120)*0.01),'C-1'!O67-RANDBETWEEN(1,3)),0),0)&amp;"～"&amp;ROUND(IFERROR(IF(ABS('C-1'!O67)&gt;=10,IF('C-1'!O67&gt;=0,'C-1'!O67*RANDBETWEEN(110,120)*0.01,'C-1'!O67*RANDBETWEEN(80,90)*0.01),'C-1'!O67+RANDBETWEEN(1,3)),0),0)&amp;"】")</f>
        <v/>
      </c>
      <c r="P67" s="85" t="str">
        <f ca="1">IF('C-1'!P67="","","【"&amp;ROUND(IFERROR(IF(ABS('C-1'!P67)&gt;=10,IF('C-1'!P67&gt;=0,'C-1'!P67*RANDBETWEEN(80,90)*0.01,'C-1'!P67*RANDBETWEEN(110,120)*0.01),'C-1'!P67-RANDBETWEEN(1,3)),0),0)&amp;"～"&amp;ROUND(IFERROR(IF(ABS('C-1'!P67)&gt;=10,IF('C-1'!P67&gt;=0,'C-1'!P67*RANDBETWEEN(110,120)*0.01,'C-1'!P67*RANDBETWEEN(80,90)*0.01),'C-1'!P67+RANDBETWEEN(1,3)),0),0)&amp;"】")</f>
        <v/>
      </c>
      <c r="Q67" s="86" t="str">
        <f ca="1">IF('C-1'!Q67="","","【"&amp;ROUND(IFERROR(IF(ABS('C-1'!Q67)&gt;=10,IF('C-1'!Q67&gt;=0,'C-1'!Q67*RANDBETWEEN(80,90)*0.01,'C-1'!Q67*RANDBETWEEN(110,120)*0.01),'C-1'!Q67-RANDBETWEEN(1,3)),0),0)&amp;"～"&amp;ROUND(IFERROR(IF(ABS('C-1'!Q67)&gt;=10,IF('C-1'!Q67&gt;=0,'C-1'!Q67*RANDBETWEEN(110,120)*0.01,'C-1'!Q67*RANDBETWEEN(80,90)*0.01),'C-1'!Q67+RANDBETWEEN(1,3)),0),0)&amp;"】")</f>
        <v/>
      </c>
      <c r="R67" s="86" t="str">
        <f ca="1">IF('C-1'!R67="","","【"&amp;ROUND(IFERROR(IF(ABS('C-1'!R67)&gt;=10,IF('C-1'!R67&gt;=0,'C-1'!R67*RANDBETWEEN(80,90)*0.01,'C-1'!R67*RANDBETWEEN(110,120)*0.01),'C-1'!R67-RANDBETWEEN(1,3)),0),0)&amp;"～"&amp;ROUND(IFERROR(IF(ABS('C-1'!R67)&gt;=10,IF('C-1'!R67&gt;=0,'C-1'!R67*RANDBETWEEN(110,120)*0.01,'C-1'!R67*RANDBETWEEN(80,90)*0.01),'C-1'!R67+RANDBETWEEN(1,3)),0),0)&amp;"】")</f>
        <v/>
      </c>
      <c r="S67" s="86" t="str">
        <f ca="1">IF('C-1'!S67="","","【"&amp;ROUND(IFERROR(IF(ABS('C-1'!S67)&gt;=10,IF('C-1'!S67&gt;=0,'C-1'!S67*RANDBETWEEN(80,90)*0.01,'C-1'!S67*RANDBETWEEN(110,120)*0.01),'C-1'!S67-RANDBETWEEN(1,3)),0),0)&amp;"～"&amp;ROUND(IFERROR(IF(ABS('C-1'!S67)&gt;=10,IF('C-1'!S67&gt;=0,'C-1'!S67*RANDBETWEEN(110,120)*0.01,'C-1'!S67*RANDBETWEEN(80,90)*0.01),'C-1'!S67+RANDBETWEEN(1,3)),0),0)&amp;"】")</f>
        <v/>
      </c>
      <c r="T67" s="86" t="str">
        <f ca="1">IF('C-1'!T67="","","【"&amp;ROUND(IFERROR(IF(ABS('C-1'!T67)&gt;=10,IF('C-1'!T67&gt;=0,'C-1'!T67*RANDBETWEEN(80,90)*0.01,'C-1'!T67*RANDBETWEEN(110,120)*0.01),'C-1'!T67-RANDBETWEEN(1,3)),0),0)&amp;"～"&amp;ROUND(IFERROR(IF(ABS('C-1'!T67)&gt;=10,IF('C-1'!T67&gt;=0,'C-1'!T67*RANDBETWEEN(110,120)*0.01,'C-1'!T67*RANDBETWEEN(80,90)*0.01),'C-1'!T67+RANDBETWEEN(1,3)),0),0)&amp;"】")</f>
        <v/>
      </c>
      <c r="U67" s="86" t="str">
        <f ca="1">IF('C-1'!U67="","","【"&amp;ROUND(IFERROR(IF(ABS('C-1'!U67)&gt;=10,IF('C-1'!U67&gt;=0,'C-1'!U67*RANDBETWEEN(80,90)*0.01,'C-1'!U67*RANDBETWEEN(110,120)*0.01),'C-1'!U67-RANDBETWEEN(1,3)),0),0)&amp;"～"&amp;ROUND(IFERROR(IF(ABS('C-1'!U67)&gt;=10,IF('C-1'!U67&gt;=0,'C-1'!U67*RANDBETWEEN(110,120)*0.01,'C-1'!U67*RANDBETWEEN(80,90)*0.01),'C-1'!U67+RANDBETWEEN(1,3)),0),0)&amp;"】")</f>
        <v/>
      </c>
      <c r="V67" s="356" t="str">
        <f ca="1">IF('C-1'!V67="","","【"&amp;ROUND(IFERROR(IF(ABS('C-1'!V67)&gt;=10,IF('C-1'!V67&gt;=0,'C-1'!V67*RANDBETWEEN(80,90)*0.01,'C-1'!V67*RANDBETWEEN(110,120)*0.01),'C-1'!V67-RANDBETWEEN(1,3)),0),0)&amp;"～"&amp;ROUND(IFERROR(IF(ABS('C-1'!V67)&gt;=10,IF('C-1'!V67&gt;=0,'C-1'!V67*RANDBETWEEN(110,120)*0.01,'C-1'!V67*RANDBETWEEN(80,90)*0.01),'C-1'!V67+RANDBETWEEN(1,3)),0),0)&amp;"】")</f>
        <v/>
      </c>
      <c r="W67" s="615" t="str">
        <f ca="1">IF('C-1'!W67="","","【"&amp;ROUND(IFERROR(IF(ABS('C-1'!W67)&gt;=10,IF('C-1'!W67&gt;=0,'C-1'!W67*RANDBETWEEN(80,90)*0.01,'C-1'!W67*RANDBETWEEN(110,120)*0.01),'C-1'!W67-RANDBETWEEN(1,3)),0),0)&amp;"～"&amp;ROUND(IFERROR(IF(ABS('C-1'!W67)&gt;=10,IF('C-1'!W67&gt;=0,'C-1'!W67*RANDBETWEEN(110,120)*0.01,'C-1'!W67*RANDBETWEEN(80,90)*0.01),'C-1'!W67+RANDBETWEEN(1,3)),0),0)&amp;"】")</f>
        <v>【-2～2】</v>
      </c>
    </row>
    <row r="68" spans="2:23" ht="15" customHeight="1" x14ac:dyDescent="0.15">
      <c r="B68" s="386" t="s">
        <v>398</v>
      </c>
      <c r="C68" s="863" t="str">
        <f>IF(様式一覧表!$D$5="","",様式一覧表!$D$5)</f>
        <v/>
      </c>
      <c r="D68" s="863" t="str">
        <f>'コード '!$C$1</f>
        <v>本邦生産者</v>
      </c>
      <c r="E68" s="864" t="s">
        <v>393</v>
      </c>
      <c r="F68" s="865" t="str">
        <f>IF('C-1'!F68="","",'C-1'!F68)</f>
        <v/>
      </c>
      <c r="G68" s="865" t="str">
        <f>IF('C-1'!G68="","",'C-1'!G68)</f>
        <v/>
      </c>
      <c r="H68" s="865" t="str">
        <f>IF('C-1'!H68="","",'C-1'!H68)</f>
        <v/>
      </c>
      <c r="I68" s="866" t="str">
        <f ca="1">IF('C-1'!I68="","","【"&amp;ROUND(IFERROR(IF(ABS('C-1'!I68)&gt;=10,IF('C-1'!I68&gt;=0,'C-1'!I68*RANDBETWEEN(80,90)*0.01,'C-1'!I68*RANDBETWEEN(110,120)*0.01),'C-1'!I68-RANDBETWEEN(1,3)),0),0)&amp;"～"&amp;ROUND(IFERROR(IF(ABS('C-1'!I68)&gt;=10,IF('C-1'!I68&gt;=0,'C-1'!I68*RANDBETWEEN(110,120)*0.01,'C-1'!I68*RANDBETWEEN(80,90)*0.01),'C-1'!I68+RANDBETWEEN(1,3)),0),0)&amp;"】")</f>
        <v/>
      </c>
      <c r="J68" s="866" t="str">
        <f ca="1">IF('C-1'!J68="","","【"&amp;ROUND(IFERROR(IF(ABS('C-1'!J68)&gt;=10,IF('C-1'!J68&gt;=0,'C-1'!J68*RANDBETWEEN(80,90)*0.01,'C-1'!J68*RANDBETWEEN(110,120)*0.01),'C-1'!J68-RANDBETWEEN(1,3)),0),0)&amp;"～"&amp;ROUND(IFERROR(IF(ABS('C-1'!J68)&gt;=10,IF('C-1'!J68&gt;=0,'C-1'!J68*RANDBETWEEN(110,120)*0.01,'C-1'!J68*RANDBETWEEN(80,90)*0.01),'C-1'!J68+RANDBETWEEN(1,3)),0),0)&amp;"】")</f>
        <v/>
      </c>
      <c r="K68" s="865" t="str">
        <f>IF('C-1'!K68="","",'C-1'!K68)</f>
        <v/>
      </c>
      <c r="L68" s="84" t="str">
        <f ca="1">IF('C-1'!L68="","","【"&amp;ROUND(IFERROR(IF(ABS('C-1'!L68)&gt;=10,IF('C-1'!L68&gt;=0,'C-1'!L68*RANDBETWEEN(80,90)*0.01,'C-1'!L68*RANDBETWEEN(110,120)*0.01),'C-1'!L68-RANDBETWEEN(1,3)),0),0)&amp;"～"&amp;ROUND(IFERROR(IF(ABS('C-1'!L68)&gt;=10,IF('C-1'!L68&gt;=0,'C-1'!L68*RANDBETWEEN(110,120)*0.01,'C-1'!L68*RANDBETWEEN(80,90)*0.01),'C-1'!L68+RANDBETWEEN(1,3)),0),0)&amp;"】")</f>
        <v/>
      </c>
      <c r="M68" s="83" t="str">
        <f ca="1">IF('C-1'!M68="","","【"&amp;ROUND(IFERROR(IF(ABS('C-1'!M68)&gt;=10,IF('C-1'!M68&gt;=0,'C-1'!M68*RANDBETWEEN(80,90)*0.01,'C-1'!M68*RANDBETWEEN(110,120)*0.01),'C-1'!M68-RANDBETWEEN(1,3)),0),0)&amp;"～"&amp;ROUND(IFERROR(IF(ABS('C-1'!M68)&gt;=10,IF('C-1'!M68&gt;=0,'C-1'!M68*RANDBETWEEN(110,120)*0.01,'C-1'!M68*RANDBETWEEN(80,90)*0.01),'C-1'!M68+RANDBETWEEN(1,3)),0),0)&amp;"】")</f>
        <v/>
      </c>
      <c r="N68" s="85" t="str">
        <f ca="1">IF('C-1'!N68="","","【"&amp;ROUND(IFERROR(IF(ABS('C-1'!N68)&gt;=10,IF('C-1'!N68&gt;=0,'C-1'!N68*RANDBETWEEN(80,90)*0.01,'C-1'!N68*RANDBETWEEN(110,120)*0.01),'C-1'!N68-RANDBETWEEN(1,3)),0),0)&amp;"～"&amp;ROUND(IFERROR(IF(ABS('C-1'!N68)&gt;=10,IF('C-1'!N68&gt;=0,'C-1'!N68*RANDBETWEEN(110,120)*0.01,'C-1'!N68*RANDBETWEEN(80,90)*0.01),'C-1'!N68+RANDBETWEEN(1,3)),0),0)&amp;"】")</f>
        <v/>
      </c>
      <c r="O68" s="85" t="str">
        <f ca="1">IF('C-1'!O68="","","【"&amp;ROUND(IFERROR(IF(ABS('C-1'!O68)&gt;=10,IF('C-1'!O68&gt;=0,'C-1'!O68*RANDBETWEEN(80,90)*0.01,'C-1'!O68*RANDBETWEEN(110,120)*0.01),'C-1'!O68-RANDBETWEEN(1,3)),0),0)&amp;"～"&amp;ROUND(IFERROR(IF(ABS('C-1'!O68)&gt;=10,IF('C-1'!O68&gt;=0,'C-1'!O68*RANDBETWEEN(110,120)*0.01,'C-1'!O68*RANDBETWEEN(80,90)*0.01),'C-1'!O68+RANDBETWEEN(1,3)),0),0)&amp;"】")</f>
        <v/>
      </c>
      <c r="P68" s="85" t="str">
        <f ca="1">IF('C-1'!P68="","","【"&amp;ROUND(IFERROR(IF(ABS('C-1'!P68)&gt;=10,IF('C-1'!P68&gt;=0,'C-1'!P68*RANDBETWEEN(80,90)*0.01,'C-1'!P68*RANDBETWEEN(110,120)*0.01),'C-1'!P68-RANDBETWEEN(1,3)),0),0)&amp;"～"&amp;ROUND(IFERROR(IF(ABS('C-1'!P68)&gt;=10,IF('C-1'!P68&gt;=0,'C-1'!P68*RANDBETWEEN(110,120)*0.01,'C-1'!P68*RANDBETWEEN(80,90)*0.01),'C-1'!P68+RANDBETWEEN(1,3)),0),0)&amp;"】")</f>
        <v/>
      </c>
      <c r="Q68" s="86" t="str">
        <f ca="1">IF('C-1'!Q68="","","【"&amp;ROUND(IFERROR(IF(ABS('C-1'!Q68)&gt;=10,IF('C-1'!Q68&gt;=0,'C-1'!Q68*RANDBETWEEN(80,90)*0.01,'C-1'!Q68*RANDBETWEEN(110,120)*0.01),'C-1'!Q68-RANDBETWEEN(1,3)),0),0)&amp;"～"&amp;ROUND(IFERROR(IF(ABS('C-1'!Q68)&gt;=10,IF('C-1'!Q68&gt;=0,'C-1'!Q68*RANDBETWEEN(110,120)*0.01,'C-1'!Q68*RANDBETWEEN(80,90)*0.01),'C-1'!Q68+RANDBETWEEN(1,3)),0),0)&amp;"】")</f>
        <v/>
      </c>
      <c r="R68" s="86" t="str">
        <f ca="1">IF('C-1'!R68="","","【"&amp;ROUND(IFERROR(IF(ABS('C-1'!R68)&gt;=10,IF('C-1'!R68&gt;=0,'C-1'!R68*RANDBETWEEN(80,90)*0.01,'C-1'!R68*RANDBETWEEN(110,120)*0.01),'C-1'!R68-RANDBETWEEN(1,3)),0),0)&amp;"～"&amp;ROUND(IFERROR(IF(ABS('C-1'!R68)&gt;=10,IF('C-1'!R68&gt;=0,'C-1'!R68*RANDBETWEEN(110,120)*0.01,'C-1'!R68*RANDBETWEEN(80,90)*0.01),'C-1'!R68+RANDBETWEEN(1,3)),0),0)&amp;"】")</f>
        <v/>
      </c>
      <c r="S68" s="86" t="str">
        <f ca="1">IF('C-1'!S68="","","【"&amp;ROUND(IFERROR(IF(ABS('C-1'!S68)&gt;=10,IF('C-1'!S68&gt;=0,'C-1'!S68*RANDBETWEEN(80,90)*0.01,'C-1'!S68*RANDBETWEEN(110,120)*0.01),'C-1'!S68-RANDBETWEEN(1,3)),0),0)&amp;"～"&amp;ROUND(IFERROR(IF(ABS('C-1'!S68)&gt;=10,IF('C-1'!S68&gt;=0,'C-1'!S68*RANDBETWEEN(110,120)*0.01,'C-1'!S68*RANDBETWEEN(80,90)*0.01),'C-1'!S68+RANDBETWEEN(1,3)),0),0)&amp;"】")</f>
        <v/>
      </c>
      <c r="T68" s="86" t="str">
        <f ca="1">IF('C-1'!T68="","","【"&amp;ROUND(IFERROR(IF(ABS('C-1'!T68)&gt;=10,IF('C-1'!T68&gt;=0,'C-1'!T68*RANDBETWEEN(80,90)*0.01,'C-1'!T68*RANDBETWEEN(110,120)*0.01),'C-1'!T68-RANDBETWEEN(1,3)),0),0)&amp;"～"&amp;ROUND(IFERROR(IF(ABS('C-1'!T68)&gt;=10,IF('C-1'!T68&gt;=0,'C-1'!T68*RANDBETWEEN(110,120)*0.01,'C-1'!T68*RANDBETWEEN(80,90)*0.01),'C-1'!T68+RANDBETWEEN(1,3)),0),0)&amp;"】")</f>
        <v/>
      </c>
      <c r="U68" s="86" t="str">
        <f ca="1">IF('C-1'!U68="","","【"&amp;ROUND(IFERROR(IF(ABS('C-1'!U68)&gt;=10,IF('C-1'!U68&gt;=0,'C-1'!U68*RANDBETWEEN(80,90)*0.01,'C-1'!U68*RANDBETWEEN(110,120)*0.01),'C-1'!U68-RANDBETWEEN(1,3)),0),0)&amp;"～"&amp;ROUND(IFERROR(IF(ABS('C-1'!U68)&gt;=10,IF('C-1'!U68&gt;=0,'C-1'!U68*RANDBETWEEN(110,120)*0.01,'C-1'!U68*RANDBETWEEN(80,90)*0.01),'C-1'!U68+RANDBETWEEN(1,3)),0),0)&amp;"】")</f>
        <v/>
      </c>
      <c r="V68" s="356" t="str">
        <f ca="1">IF('C-1'!V68="","","【"&amp;ROUND(IFERROR(IF(ABS('C-1'!V68)&gt;=10,IF('C-1'!V68&gt;=0,'C-1'!V68*RANDBETWEEN(80,90)*0.01,'C-1'!V68*RANDBETWEEN(110,120)*0.01),'C-1'!V68-RANDBETWEEN(1,3)),0),0)&amp;"～"&amp;ROUND(IFERROR(IF(ABS('C-1'!V68)&gt;=10,IF('C-1'!V68&gt;=0,'C-1'!V68*RANDBETWEEN(110,120)*0.01,'C-1'!V68*RANDBETWEEN(80,90)*0.01),'C-1'!V68+RANDBETWEEN(1,3)),0),0)&amp;"】")</f>
        <v/>
      </c>
      <c r="W68" s="615" t="str">
        <f ca="1">IF('C-1'!W68="","","【"&amp;ROUND(IFERROR(IF(ABS('C-1'!W68)&gt;=10,IF('C-1'!W68&gt;=0,'C-1'!W68*RANDBETWEEN(80,90)*0.01,'C-1'!W68*RANDBETWEEN(110,120)*0.01),'C-1'!W68-RANDBETWEEN(1,3)),0),0)&amp;"～"&amp;ROUND(IFERROR(IF(ABS('C-1'!W68)&gt;=10,IF('C-1'!W68&gt;=0,'C-1'!W68*RANDBETWEEN(110,120)*0.01,'C-1'!W68*RANDBETWEEN(80,90)*0.01),'C-1'!W68+RANDBETWEEN(1,3)),0),0)&amp;"】")</f>
        <v>【-2～2】</v>
      </c>
    </row>
    <row r="69" spans="2:23" ht="15" customHeight="1" x14ac:dyDescent="0.15">
      <c r="B69" s="386" t="s">
        <v>398</v>
      </c>
      <c r="C69" s="863" t="str">
        <f>IF(様式一覧表!$D$5="","",様式一覧表!$D$5)</f>
        <v/>
      </c>
      <c r="D69" s="863" t="str">
        <f>'コード '!$C$1</f>
        <v>本邦生産者</v>
      </c>
      <c r="E69" s="864" t="s">
        <v>393</v>
      </c>
      <c r="F69" s="865" t="str">
        <f>IF('C-1'!F69="","",'C-1'!F69)</f>
        <v/>
      </c>
      <c r="G69" s="865" t="str">
        <f>IF('C-1'!G69="","",'C-1'!G69)</f>
        <v/>
      </c>
      <c r="H69" s="865" t="str">
        <f>IF('C-1'!H69="","",'C-1'!H69)</f>
        <v/>
      </c>
      <c r="I69" s="866" t="str">
        <f ca="1">IF('C-1'!I69="","","【"&amp;ROUND(IFERROR(IF(ABS('C-1'!I69)&gt;=10,IF('C-1'!I69&gt;=0,'C-1'!I69*RANDBETWEEN(80,90)*0.01,'C-1'!I69*RANDBETWEEN(110,120)*0.01),'C-1'!I69-RANDBETWEEN(1,3)),0),0)&amp;"～"&amp;ROUND(IFERROR(IF(ABS('C-1'!I69)&gt;=10,IF('C-1'!I69&gt;=0,'C-1'!I69*RANDBETWEEN(110,120)*0.01,'C-1'!I69*RANDBETWEEN(80,90)*0.01),'C-1'!I69+RANDBETWEEN(1,3)),0),0)&amp;"】")</f>
        <v/>
      </c>
      <c r="J69" s="866" t="str">
        <f ca="1">IF('C-1'!J69="","","【"&amp;ROUND(IFERROR(IF(ABS('C-1'!J69)&gt;=10,IF('C-1'!J69&gt;=0,'C-1'!J69*RANDBETWEEN(80,90)*0.01,'C-1'!J69*RANDBETWEEN(110,120)*0.01),'C-1'!J69-RANDBETWEEN(1,3)),0),0)&amp;"～"&amp;ROUND(IFERROR(IF(ABS('C-1'!J69)&gt;=10,IF('C-1'!J69&gt;=0,'C-1'!J69*RANDBETWEEN(110,120)*0.01,'C-1'!J69*RANDBETWEEN(80,90)*0.01),'C-1'!J69+RANDBETWEEN(1,3)),0),0)&amp;"】")</f>
        <v/>
      </c>
      <c r="K69" s="865" t="str">
        <f>IF('C-1'!K69="","",'C-1'!K69)</f>
        <v/>
      </c>
      <c r="L69" s="84" t="str">
        <f ca="1">IF('C-1'!L69="","","【"&amp;ROUND(IFERROR(IF(ABS('C-1'!L69)&gt;=10,IF('C-1'!L69&gt;=0,'C-1'!L69*RANDBETWEEN(80,90)*0.01,'C-1'!L69*RANDBETWEEN(110,120)*0.01),'C-1'!L69-RANDBETWEEN(1,3)),0),0)&amp;"～"&amp;ROUND(IFERROR(IF(ABS('C-1'!L69)&gt;=10,IF('C-1'!L69&gt;=0,'C-1'!L69*RANDBETWEEN(110,120)*0.01,'C-1'!L69*RANDBETWEEN(80,90)*0.01),'C-1'!L69+RANDBETWEEN(1,3)),0),0)&amp;"】")</f>
        <v/>
      </c>
      <c r="M69" s="83" t="str">
        <f ca="1">IF('C-1'!M69="","","【"&amp;ROUND(IFERROR(IF(ABS('C-1'!M69)&gt;=10,IF('C-1'!M69&gt;=0,'C-1'!M69*RANDBETWEEN(80,90)*0.01,'C-1'!M69*RANDBETWEEN(110,120)*0.01),'C-1'!M69-RANDBETWEEN(1,3)),0),0)&amp;"～"&amp;ROUND(IFERROR(IF(ABS('C-1'!M69)&gt;=10,IF('C-1'!M69&gt;=0,'C-1'!M69*RANDBETWEEN(110,120)*0.01,'C-1'!M69*RANDBETWEEN(80,90)*0.01),'C-1'!M69+RANDBETWEEN(1,3)),0),0)&amp;"】")</f>
        <v/>
      </c>
      <c r="N69" s="85" t="str">
        <f ca="1">IF('C-1'!N69="","","【"&amp;ROUND(IFERROR(IF(ABS('C-1'!N69)&gt;=10,IF('C-1'!N69&gt;=0,'C-1'!N69*RANDBETWEEN(80,90)*0.01,'C-1'!N69*RANDBETWEEN(110,120)*0.01),'C-1'!N69-RANDBETWEEN(1,3)),0),0)&amp;"～"&amp;ROUND(IFERROR(IF(ABS('C-1'!N69)&gt;=10,IF('C-1'!N69&gt;=0,'C-1'!N69*RANDBETWEEN(110,120)*0.01,'C-1'!N69*RANDBETWEEN(80,90)*0.01),'C-1'!N69+RANDBETWEEN(1,3)),0),0)&amp;"】")</f>
        <v/>
      </c>
      <c r="O69" s="85" t="str">
        <f ca="1">IF('C-1'!O69="","","【"&amp;ROUND(IFERROR(IF(ABS('C-1'!O69)&gt;=10,IF('C-1'!O69&gt;=0,'C-1'!O69*RANDBETWEEN(80,90)*0.01,'C-1'!O69*RANDBETWEEN(110,120)*0.01),'C-1'!O69-RANDBETWEEN(1,3)),0),0)&amp;"～"&amp;ROUND(IFERROR(IF(ABS('C-1'!O69)&gt;=10,IF('C-1'!O69&gt;=0,'C-1'!O69*RANDBETWEEN(110,120)*0.01,'C-1'!O69*RANDBETWEEN(80,90)*0.01),'C-1'!O69+RANDBETWEEN(1,3)),0),0)&amp;"】")</f>
        <v/>
      </c>
      <c r="P69" s="85" t="str">
        <f ca="1">IF('C-1'!P69="","","【"&amp;ROUND(IFERROR(IF(ABS('C-1'!P69)&gt;=10,IF('C-1'!P69&gt;=0,'C-1'!P69*RANDBETWEEN(80,90)*0.01,'C-1'!P69*RANDBETWEEN(110,120)*0.01),'C-1'!P69-RANDBETWEEN(1,3)),0),0)&amp;"～"&amp;ROUND(IFERROR(IF(ABS('C-1'!P69)&gt;=10,IF('C-1'!P69&gt;=0,'C-1'!P69*RANDBETWEEN(110,120)*0.01,'C-1'!P69*RANDBETWEEN(80,90)*0.01),'C-1'!P69+RANDBETWEEN(1,3)),0),0)&amp;"】")</f>
        <v/>
      </c>
      <c r="Q69" s="86" t="str">
        <f ca="1">IF('C-1'!Q69="","","【"&amp;ROUND(IFERROR(IF(ABS('C-1'!Q69)&gt;=10,IF('C-1'!Q69&gt;=0,'C-1'!Q69*RANDBETWEEN(80,90)*0.01,'C-1'!Q69*RANDBETWEEN(110,120)*0.01),'C-1'!Q69-RANDBETWEEN(1,3)),0),0)&amp;"～"&amp;ROUND(IFERROR(IF(ABS('C-1'!Q69)&gt;=10,IF('C-1'!Q69&gt;=0,'C-1'!Q69*RANDBETWEEN(110,120)*0.01,'C-1'!Q69*RANDBETWEEN(80,90)*0.01),'C-1'!Q69+RANDBETWEEN(1,3)),0),0)&amp;"】")</f>
        <v/>
      </c>
      <c r="R69" s="86" t="str">
        <f ca="1">IF('C-1'!R69="","","【"&amp;ROUND(IFERROR(IF(ABS('C-1'!R69)&gt;=10,IF('C-1'!R69&gt;=0,'C-1'!R69*RANDBETWEEN(80,90)*0.01,'C-1'!R69*RANDBETWEEN(110,120)*0.01),'C-1'!R69-RANDBETWEEN(1,3)),0),0)&amp;"～"&amp;ROUND(IFERROR(IF(ABS('C-1'!R69)&gt;=10,IF('C-1'!R69&gt;=0,'C-1'!R69*RANDBETWEEN(110,120)*0.01,'C-1'!R69*RANDBETWEEN(80,90)*0.01),'C-1'!R69+RANDBETWEEN(1,3)),0),0)&amp;"】")</f>
        <v/>
      </c>
      <c r="S69" s="86" t="str">
        <f ca="1">IF('C-1'!S69="","","【"&amp;ROUND(IFERROR(IF(ABS('C-1'!S69)&gt;=10,IF('C-1'!S69&gt;=0,'C-1'!S69*RANDBETWEEN(80,90)*0.01,'C-1'!S69*RANDBETWEEN(110,120)*0.01),'C-1'!S69-RANDBETWEEN(1,3)),0),0)&amp;"～"&amp;ROUND(IFERROR(IF(ABS('C-1'!S69)&gt;=10,IF('C-1'!S69&gt;=0,'C-1'!S69*RANDBETWEEN(110,120)*0.01,'C-1'!S69*RANDBETWEEN(80,90)*0.01),'C-1'!S69+RANDBETWEEN(1,3)),0),0)&amp;"】")</f>
        <v/>
      </c>
      <c r="T69" s="86" t="str">
        <f ca="1">IF('C-1'!T69="","","【"&amp;ROUND(IFERROR(IF(ABS('C-1'!T69)&gt;=10,IF('C-1'!T69&gt;=0,'C-1'!T69*RANDBETWEEN(80,90)*0.01,'C-1'!T69*RANDBETWEEN(110,120)*0.01),'C-1'!T69-RANDBETWEEN(1,3)),0),0)&amp;"～"&amp;ROUND(IFERROR(IF(ABS('C-1'!T69)&gt;=10,IF('C-1'!T69&gt;=0,'C-1'!T69*RANDBETWEEN(110,120)*0.01,'C-1'!T69*RANDBETWEEN(80,90)*0.01),'C-1'!T69+RANDBETWEEN(1,3)),0),0)&amp;"】")</f>
        <v/>
      </c>
      <c r="U69" s="86" t="str">
        <f ca="1">IF('C-1'!U69="","","【"&amp;ROUND(IFERROR(IF(ABS('C-1'!U69)&gt;=10,IF('C-1'!U69&gt;=0,'C-1'!U69*RANDBETWEEN(80,90)*0.01,'C-1'!U69*RANDBETWEEN(110,120)*0.01),'C-1'!U69-RANDBETWEEN(1,3)),0),0)&amp;"～"&amp;ROUND(IFERROR(IF(ABS('C-1'!U69)&gt;=10,IF('C-1'!U69&gt;=0,'C-1'!U69*RANDBETWEEN(110,120)*0.01,'C-1'!U69*RANDBETWEEN(80,90)*0.01),'C-1'!U69+RANDBETWEEN(1,3)),0),0)&amp;"】")</f>
        <v/>
      </c>
      <c r="V69" s="356" t="str">
        <f ca="1">IF('C-1'!V69="","","【"&amp;ROUND(IFERROR(IF(ABS('C-1'!V69)&gt;=10,IF('C-1'!V69&gt;=0,'C-1'!V69*RANDBETWEEN(80,90)*0.01,'C-1'!V69*RANDBETWEEN(110,120)*0.01),'C-1'!V69-RANDBETWEEN(1,3)),0),0)&amp;"～"&amp;ROUND(IFERROR(IF(ABS('C-1'!V69)&gt;=10,IF('C-1'!V69&gt;=0,'C-1'!V69*RANDBETWEEN(110,120)*0.01,'C-1'!V69*RANDBETWEEN(80,90)*0.01),'C-1'!V69+RANDBETWEEN(1,3)),0),0)&amp;"】")</f>
        <v/>
      </c>
      <c r="W69" s="615" t="str">
        <f ca="1">IF('C-1'!W69="","","【"&amp;ROUND(IFERROR(IF(ABS('C-1'!W69)&gt;=10,IF('C-1'!W69&gt;=0,'C-1'!W69*RANDBETWEEN(80,90)*0.01,'C-1'!W69*RANDBETWEEN(110,120)*0.01),'C-1'!W69-RANDBETWEEN(1,3)),0),0)&amp;"～"&amp;ROUND(IFERROR(IF(ABS('C-1'!W69)&gt;=10,IF('C-1'!W69&gt;=0,'C-1'!W69*RANDBETWEEN(110,120)*0.01,'C-1'!W69*RANDBETWEEN(80,90)*0.01),'C-1'!W69+RANDBETWEEN(1,3)),0),0)&amp;"】")</f>
        <v>【-1～2】</v>
      </c>
    </row>
    <row r="70" spans="2:23" ht="15" customHeight="1" x14ac:dyDescent="0.15">
      <c r="B70" s="386" t="s">
        <v>398</v>
      </c>
      <c r="C70" s="863" t="str">
        <f>IF(様式一覧表!$D$5="","",様式一覧表!$D$5)</f>
        <v/>
      </c>
      <c r="D70" s="863" t="str">
        <f>'コード '!$C$1</f>
        <v>本邦生産者</v>
      </c>
      <c r="E70" s="864" t="s">
        <v>393</v>
      </c>
      <c r="F70" s="865" t="str">
        <f>IF('C-1'!F70="","",'C-1'!F70)</f>
        <v/>
      </c>
      <c r="G70" s="865" t="str">
        <f>IF('C-1'!G70="","",'C-1'!G70)</f>
        <v/>
      </c>
      <c r="H70" s="865" t="str">
        <f>IF('C-1'!H70="","",'C-1'!H70)</f>
        <v/>
      </c>
      <c r="I70" s="866" t="str">
        <f ca="1">IF('C-1'!I70="","","【"&amp;ROUND(IFERROR(IF(ABS('C-1'!I70)&gt;=10,IF('C-1'!I70&gt;=0,'C-1'!I70*RANDBETWEEN(80,90)*0.01,'C-1'!I70*RANDBETWEEN(110,120)*0.01),'C-1'!I70-RANDBETWEEN(1,3)),0),0)&amp;"～"&amp;ROUND(IFERROR(IF(ABS('C-1'!I70)&gt;=10,IF('C-1'!I70&gt;=0,'C-1'!I70*RANDBETWEEN(110,120)*0.01,'C-1'!I70*RANDBETWEEN(80,90)*0.01),'C-1'!I70+RANDBETWEEN(1,3)),0),0)&amp;"】")</f>
        <v/>
      </c>
      <c r="J70" s="866" t="str">
        <f ca="1">IF('C-1'!J70="","","【"&amp;ROUND(IFERROR(IF(ABS('C-1'!J70)&gt;=10,IF('C-1'!J70&gt;=0,'C-1'!J70*RANDBETWEEN(80,90)*0.01,'C-1'!J70*RANDBETWEEN(110,120)*0.01),'C-1'!J70-RANDBETWEEN(1,3)),0),0)&amp;"～"&amp;ROUND(IFERROR(IF(ABS('C-1'!J70)&gt;=10,IF('C-1'!J70&gt;=0,'C-1'!J70*RANDBETWEEN(110,120)*0.01,'C-1'!J70*RANDBETWEEN(80,90)*0.01),'C-1'!J70+RANDBETWEEN(1,3)),0),0)&amp;"】")</f>
        <v/>
      </c>
      <c r="K70" s="865" t="str">
        <f>IF('C-1'!K70="","",'C-1'!K70)</f>
        <v/>
      </c>
      <c r="L70" s="84" t="str">
        <f ca="1">IF('C-1'!L70="","","【"&amp;ROUND(IFERROR(IF(ABS('C-1'!L70)&gt;=10,IF('C-1'!L70&gt;=0,'C-1'!L70*RANDBETWEEN(80,90)*0.01,'C-1'!L70*RANDBETWEEN(110,120)*0.01),'C-1'!L70-RANDBETWEEN(1,3)),0),0)&amp;"～"&amp;ROUND(IFERROR(IF(ABS('C-1'!L70)&gt;=10,IF('C-1'!L70&gt;=0,'C-1'!L70*RANDBETWEEN(110,120)*0.01,'C-1'!L70*RANDBETWEEN(80,90)*0.01),'C-1'!L70+RANDBETWEEN(1,3)),0),0)&amp;"】")</f>
        <v/>
      </c>
      <c r="M70" s="83" t="str">
        <f ca="1">IF('C-1'!M70="","","【"&amp;ROUND(IFERROR(IF(ABS('C-1'!M70)&gt;=10,IF('C-1'!M70&gt;=0,'C-1'!M70*RANDBETWEEN(80,90)*0.01,'C-1'!M70*RANDBETWEEN(110,120)*0.01),'C-1'!M70-RANDBETWEEN(1,3)),0),0)&amp;"～"&amp;ROUND(IFERROR(IF(ABS('C-1'!M70)&gt;=10,IF('C-1'!M70&gt;=0,'C-1'!M70*RANDBETWEEN(110,120)*0.01,'C-1'!M70*RANDBETWEEN(80,90)*0.01),'C-1'!M70+RANDBETWEEN(1,3)),0),0)&amp;"】")</f>
        <v/>
      </c>
      <c r="N70" s="85" t="str">
        <f ca="1">IF('C-1'!N70="","","【"&amp;ROUND(IFERROR(IF(ABS('C-1'!N70)&gt;=10,IF('C-1'!N70&gt;=0,'C-1'!N70*RANDBETWEEN(80,90)*0.01,'C-1'!N70*RANDBETWEEN(110,120)*0.01),'C-1'!N70-RANDBETWEEN(1,3)),0),0)&amp;"～"&amp;ROUND(IFERROR(IF(ABS('C-1'!N70)&gt;=10,IF('C-1'!N70&gt;=0,'C-1'!N70*RANDBETWEEN(110,120)*0.01,'C-1'!N70*RANDBETWEEN(80,90)*0.01),'C-1'!N70+RANDBETWEEN(1,3)),0),0)&amp;"】")</f>
        <v/>
      </c>
      <c r="O70" s="85" t="str">
        <f ca="1">IF('C-1'!O70="","","【"&amp;ROUND(IFERROR(IF(ABS('C-1'!O70)&gt;=10,IF('C-1'!O70&gt;=0,'C-1'!O70*RANDBETWEEN(80,90)*0.01,'C-1'!O70*RANDBETWEEN(110,120)*0.01),'C-1'!O70-RANDBETWEEN(1,3)),0),0)&amp;"～"&amp;ROUND(IFERROR(IF(ABS('C-1'!O70)&gt;=10,IF('C-1'!O70&gt;=0,'C-1'!O70*RANDBETWEEN(110,120)*0.01,'C-1'!O70*RANDBETWEEN(80,90)*0.01),'C-1'!O70+RANDBETWEEN(1,3)),0),0)&amp;"】")</f>
        <v/>
      </c>
      <c r="P70" s="85" t="str">
        <f ca="1">IF('C-1'!P70="","","【"&amp;ROUND(IFERROR(IF(ABS('C-1'!P70)&gt;=10,IF('C-1'!P70&gt;=0,'C-1'!P70*RANDBETWEEN(80,90)*0.01,'C-1'!P70*RANDBETWEEN(110,120)*0.01),'C-1'!P70-RANDBETWEEN(1,3)),0),0)&amp;"～"&amp;ROUND(IFERROR(IF(ABS('C-1'!P70)&gt;=10,IF('C-1'!P70&gt;=0,'C-1'!P70*RANDBETWEEN(110,120)*0.01,'C-1'!P70*RANDBETWEEN(80,90)*0.01),'C-1'!P70+RANDBETWEEN(1,3)),0),0)&amp;"】")</f>
        <v/>
      </c>
      <c r="Q70" s="86" t="str">
        <f ca="1">IF('C-1'!Q70="","","【"&amp;ROUND(IFERROR(IF(ABS('C-1'!Q70)&gt;=10,IF('C-1'!Q70&gt;=0,'C-1'!Q70*RANDBETWEEN(80,90)*0.01,'C-1'!Q70*RANDBETWEEN(110,120)*0.01),'C-1'!Q70-RANDBETWEEN(1,3)),0),0)&amp;"～"&amp;ROUND(IFERROR(IF(ABS('C-1'!Q70)&gt;=10,IF('C-1'!Q70&gt;=0,'C-1'!Q70*RANDBETWEEN(110,120)*0.01,'C-1'!Q70*RANDBETWEEN(80,90)*0.01),'C-1'!Q70+RANDBETWEEN(1,3)),0),0)&amp;"】")</f>
        <v/>
      </c>
      <c r="R70" s="86" t="str">
        <f ca="1">IF('C-1'!R70="","","【"&amp;ROUND(IFERROR(IF(ABS('C-1'!R70)&gt;=10,IF('C-1'!R70&gt;=0,'C-1'!R70*RANDBETWEEN(80,90)*0.01,'C-1'!R70*RANDBETWEEN(110,120)*0.01),'C-1'!R70-RANDBETWEEN(1,3)),0),0)&amp;"～"&amp;ROUND(IFERROR(IF(ABS('C-1'!R70)&gt;=10,IF('C-1'!R70&gt;=0,'C-1'!R70*RANDBETWEEN(110,120)*0.01,'C-1'!R70*RANDBETWEEN(80,90)*0.01),'C-1'!R70+RANDBETWEEN(1,3)),0),0)&amp;"】")</f>
        <v/>
      </c>
      <c r="S70" s="86" t="str">
        <f ca="1">IF('C-1'!S70="","","【"&amp;ROUND(IFERROR(IF(ABS('C-1'!S70)&gt;=10,IF('C-1'!S70&gt;=0,'C-1'!S70*RANDBETWEEN(80,90)*0.01,'C-1'!S70*RANDBETWEEN(110,120)*0.01),'C-1'!S70-RANDBETWEEN(1,3)),0),0)&amp;"～"&amp;ROUND(IFERROR(IF(ABS('C-1'!S70)&gt;=10,IF('C-1'!S70&gt;=0,'C-1'!S70*RANDBETWEEN(110,120)*0.01,'C-1'!S70*RANDBETWEEN(80,90)*0.01),'C-1'!S70+RANDBETWEEN(1,3)),0),0)&amp;"】")</f>
        <v/>
      </c>
      <c r="T70" s="86" t="str">
        <f ca="1">IF('C-1'!T70="","","【"&amp;ROUND(IFERROR(IF(ABS('C-1'!T70)&gt;=10,IF('C-1'!T70&gt;=0,'C-1'!T70*RANDBETWEEN(80,90)*0.01,'C-1'!T70*RANDBETWEEN(110,120)*0.01),'C-1'!T70-RANDBETWEEN(1,3)),0),0)&amp;"～"&amp;ROUND(IFERROR(IF(ABS('C-1'!T70)&gt;=10,IF('C-1'!T70&gt;=0,'C-1'!T70*RANDBETWEEN(110,120)*0.01,'C-1'!T70*RANDBETWEEN(80,90)*0.01),'C-1'!T70+RANDBETWEEN(1,3)),0),0)&amp;"】")</f>
        <v/>
      </c>
      <c r="U70" s="86" t="str">
        <f ca="1">IF('C-1'!U70="","","【"&amp;ROUND(IFERROR(IF(ABS('C-1'!U70)&gt;=10,IF('C-1'!U70&gt;=0,'C-1'!U70*RANDBETWEEN(80,90)*0.01,'C-1'!U70*RANDBETWEEN(110,120)*0.01),'C-1'!U70-RANDBETWEEN(1,3)),0),0)&amp;"～"&amp;ROUND(IFERROR(IF(ABS('C-1'!U70)&gt;=10,IF('C-1'!U70&gt;=0,'C-1'!U70*RANDBETWEEN(110,120)*0.01,'C-1'!U70*RANDBETWEEN(80,90)*0.01),'C-1'!U70+RANDBETWEEN(1,3)),0),0)&amp;"】")</f>
        <v/>
      </c>
      <c r="V70" s="356" t="str">
        <f ca="1">IF('C-1'!V70="","","【"&amp;ROUND(IFERROR(IF(ABS('C-1'!V70)&gt;=10,IF('C-1'!V70&gt;=0,'C-1'!V70*RANDBETWEEN(80,90)*0.01,'C-1'!V70*RANDBETWEEN(110,120)*0.01),'C-1'!V70-RANDBETWEEN(1,3)),0),0)&amp;"～"&amp;ROUND(IFERROR(IF(ABS('C-1'!V70)&gt;=10,IF('C-1'!V70&gt;=0,'C-1'!V70*RANDBETWEEN(110,120)*0.01,'C-1'!V70*RANDBETWEEN(80,90)*0.01),'C-1'!V70+RANDBETWEEN(1,3)),0),0)&amp;"】")</f>
        <v/>
      </c>
      <c r="W70" s="615" t="str">
        <f ca="1">IF('C-1'!W70="","","【"&amp;ROUND(IFERROR(IF(ABS('C-1'!W70)&gt;=10,IF('C-1'!W70&gt;=0,'C-1'!W70*RANDBETWEEN(80,90)*0.01,'C-1'!W70*RANDBETWEEN(110,120)*0.01),'C-1'!W70-RANDBETWEEN(1,3)),0),0)&amp;"～"&amp;ROUND(IFERROR(IF(ABS('C-1'!W70)&gt;=10,IF('C-1'!W70&gt;=0,'C-1'!W70*RANDBETWEEN(110,120)*0.01,'C-1'!W70*RANDBETWEEN(80,90)*0.01),'C-1'!W70+RANDBETWEEN(1,3)),0),0)&amp;"】")</f>
        <v>【-2～2】</v>
      </c>
    </row>
    <row r="71" spans="2:23" ht="15" customHeight="1" x14ac:dyDescent="0.15">
      <c r="B71" s="386" t="s">
        <v>398</v>
      </c>
      <c r="C71" s="863" t="str">
        <f>IF(様式一覧表!$D$5="","",様式一覧表!$D$5)</f>
        <v/>
      </c>
      <c r="D71" s="863" t="str">
        <f>'コード '!$C$1</f>
        <v>本邦生産者</v>
      </c>
      <c r="E71" s="864" t="s">
        <v>393</v>
      </c>
      <c r="F71" s="865" t="str">
        <f>IF('C-1'!F71="","",'C-1'!F71)</f>
        <v/>
      </c>
      <c r="G71" s="865" t="str">
        <f>IF('C-1'!G71="","",'C-1'!G71)</f>
        <v/>
      </c>
      <c r="H71" s="865" t="str">
        <f>IF('C-1'!H71="","",'C-1'!H71)</f>
        <v/>
      </c>
      <c r="I71" s="866" t="str">
        <f ca="1">IF('C-1'!I71="","","【"&amp;ROUND(IFERROR(IF(ABS('C-1'!I71)&gt;=10,IF('C-1'!I71&gt;=0,'C-1'!I71*RANDBETWEEN(80,90)*0.01,'C-1'!I71*RANDBETWEEN(110,120)*0.01),'C-1'!I71-RANDBETWEEN(1,3)),0),0)&amp;"～"&amp;ROUND(IFERROR(IF(ABS('C-1'!I71)&gt;=10,IF('C-1'!I71&gt;=0,'C-1'!I71*RANDBETWEEN(110,120)*0.01,'C-1'!I71*RANDBETWEEN(80,90)*0.01),'C-1'!I71+RANDBETWEEN(1,3)),0),0)&amp;"】")</f>
        <v/>
      </c>
      <c r="J71" s="866" t="str">
        <f ca="1">IF('C-1'!J71="","","【"&amp;ROUND(IFERROR(IF(ABS('C-1'!J71)&gt;=10,IF('C-1'!J71&gt;=0,'C-1'!J71*RANDBETWEEN(80,90)*0.01,'C-1'!J71*RANDBETWEEN(110,120)*0.01),'C-1'!J71-RANDBETWEEN(1,3)),0),0)&amp;"～"&amp;ROUND(IFERROR(IF(ABS('C-1'!J71)&gt;=10,IF('C-1'!J71&gt;=0,'C-1'!J71*RANDBETWEEN(110,120)*0.01,'C-1'!J71*RANDBETWEEN(80,90)*0.01),'C-1'!J71+RANDBETWEEN(1,3)),0),0)&amp;"】")</f>
        <v/>
      </c>
      <c r="K71" s="865" t="str">
        <f>IF('C-1'!K71="","",'C-1'!K71)</f>
        <v/>
      </c>
      <c r="L71" s="84" t="str">
        <f ca="1">IF('C-1'!L71="","","【"&amp;ROUND(IFERROR(IF(ABS('C-1'!L71)&gt;=10,IF('C-1'!L71&gt;=0,'C-1'!L71*RANDBETWEEN(80,90)*0.01,'C-1'!L71*RANDBETWEEN(110,120)*0.01),'C-1'!L71-RANDBETWEEN(1,3)),0),0)&amp;"～"&amp;ROUND(IFERROR(IF(ABS('C-1'!L71)&gt;=10,IF('C-1'!L71&gt;=0,'C-1'!L71*RANDBETWEEN(110,120)*0.01,'C-1'!L71*RANDBETWEEN(80,90)*0.01),'C-1'!L71+RANDBETWEEN(1,3)),0),0)&amp;"】")</f>
        <v/>
      </c>
      <c r="M71" s="83" t="str">
        <f ca="1">IF('C-1'!M71="","","【"&amp;ROUND(IFERROR(IF(ABS('C-1'!M71)&gt;=10,IF('C-1'!M71&gt;=0,'C-1'!M71*RANDBETWEEN(80,90)*0.01,'C-1'!M71*RANDBETWEEN(110,120)*0.01),'C-1'!M71-RANDBETWEEN(1,3)),0),0)&amp;"～"&amp;ROUND(IFERROR(IF(ABS('C-1'!M71)&gt;=10,IF('C-1'!M71&gt;=0,'C-1'!M71*RANDBETWEEN(110,120)*0.01,'C-1'!M71*RANDBETWEEN(80,90)*0.01),'C-1'!M71+RANDBETWEEN(1,3)),0),0)&amp;"】")</f>
        <v/>
      </c>
      <c r="N71" s="85" t="str">
        <f ca="1">IF('C-1'!N71="","","【"&amp;ROUND(IFERROR(IF(ABS('C-1'!N71)&gt;=10,IF('C-1'!N71&gt;=0,'C-1'!N71*RANDBETWEEN(80,90)*0.01,'C-1'!N71*RANDBETWEEN(110,120)*0.01),'C-1'!N71-RANDBETWEEN(1,3)),0),0)&amp;"～"&amp;ROUND(IFERROR(IF(ABS('C-1'!N71)&gt;=10,IF('C-1'!N71&gt;=0,'C-1'!N71*RANDBETWEEN(110,120)*0.01,'C-1'!N71*RANDBETWEEN(80,90)*0.01),'C-1'!N71+RANDBETWEEN(1,3)),0),0)&amp;"】")</f>
        <v/>
      </c>
      <c r="O71" s="85" t="str">
        <f ca="1">IF('C-1'!O71="","","【"&amp;ROUND(IFERROR(IF(ABS('C-1'!O71)&gt;=10,IF('C-1'!O71&gt;=0,'C-1'!O71*RANDBETWEEN(80,90)*0.01,'C-1'!O71*RANDBETWEEN(110,120)*0.01),'C-1'!O71-RANDBETWEEN(1,3)),0),0)&amp;"～"&amp;ROUND(IFERROR(IF(ABS('C-1'!O71)&gt;=10,IF('C-1'!O71&gt;=0,'C-1'!O71*RANDBETWEEN(110,120)*0.01,'C-1'!O71*RANDBETWEEN(80,90)*0.01),'C-1'!O71+RANDBETWEEN(1,3)),0),0)&amp;"】")</f>
        <v/>
      </c>
      <c r="P71" s="85" t="str">
        <f ca="1">IF('C-1'!P71="","","【"&amp;ROUND(IFERROR(IF(ABS('C-1'!P71)&gt;=10,IF('C-1'!P71&gt;=0,'C-1'!P71*RANDBETWEEN(80,90)*0.01,'C-1'!P71*RANDBETWEEN(110,120)*0.01),'C-1'!P71-RANDBETWEEN(1,3)),0),0)&amp;"～"&amp;ROUND(IFERROR(IF(ABS('C-1'!P71)&gt;=10,IF('C-1'!P71&gt;=0,'C-1'!P71*RANDBETWEEN(110,120)*0.01,'C-1'!P71*RANDBETWEEN(80,90)*0.01),'C-1'!P71+RANDBETWEEN(1,3)),0),0)&amp;"】")</f>
        <v/>
      </c>
      <c r="Q71" s="86" t="str">
        <f ca="1">IF('C-1'!Q71="","","【"&amp;ROUND(IFERROR(IF(ABS('C-1'!Q71)&gt;=10,IF('C-1'!Q71&gt;=0,'C-1'!Q71*RANDBETWEEN(80,90)*0.01,'C-1'!Q71*RANDBETWEEN(110,120)*0.01),'C-1'!Q71-RANDBETWEEN(1,3)),0),0)&amp;"～"&amp;ROUND(IFERROR(IF(ABS('C-1'!Q71)&gt;=10,IF('C-1'!Q71&gt;=0,'C-1'!Q71*RANDBETWEEN(110,120)*0.01,'C-1'!Q71*RANDBETWEEN(80,90)*0.01),'C-1'!Q71+RANDBETWEEN(1,3)),0),0)&amp;"】")</f>
        <v/>
      </c>
      <c r="R71" s="86" t="str">
        <f ca="1">IF('C-1'!R71="","","【"&amp;ROUND(IFERROR(IF(ABS('C-1'!R71)&gt;=10,IF('C-1'!R71&gt;=0,'C-1'!R71*RANDBETWEEN(80,90)*0.01,'C-1'!R71*RANDBETWEEN(110,120)*0.01),'C-1'!R71-RANDBETWEEN(1,3)),0),0)&amp;"～"&amp;ROUND(IFERROR(IF(ABS('C-1'!R71)&gt;=10,IF('C-1'!R71&gt;=0,'C-1'!R71*RANDBETWEEN(110,120)*0.01,'C-1'!R71*RANDBETWEEN(80,90)*0.01),'C-1'!R71+RANDBETWEEN(1,3)),0),0)&amp;"】")</f>
        <v/>
      </c>
      <c r="S71" s="86" t="str">
        <f ca="1">IF('C-1'!S71="","","【"&amp;ROUND(IFERROR(IF(ABS('C-1'!S71)&gt;=10,IF('C-1'!S71&gt;=0,'C-1'!S71*RANDBETWEEN(80,90)*0.01,'C-1'!S71*RANDBETWEEN(110,120)*0.01),'C-1'!S71-RANDBETWEEN(1,3)),0),0)&amp;"～"&amp;ROUND(IFERROR(IF(ABS('C-1'!S71)&gt;=10,IF('C-1'!S71&gt;=0,'C-1'!S71*RANDBETWEEN(110,120)*0.01,'C-1'!S71*RANDBETWEEN(80,90)*0.01),'C-1'!S71+RANDBETWEEN(1,3)),0),0)&amp;"】")</f>
        <v/>
      </c>
      <c r="T71" s="86" t="str">
        <f ca="1">IF('C-1'!T71="","","【"&amp;ROUND(IFERROR(IF(ABS('C-1'!T71)&gt;=10,IF('C-1'!T71&gt;=0,'C-1'!T71*RANDBETWEEN(80,90)*0.01,'C-1'!T71*RANDBETWEEN(110,120)*0.01),'C-1'!T71-RANDBETWEEN(1,3)),0),0)&amp;"～"&amp;ROUND(IFERROR(IF(ABS('C-1'!T71)&gt;=10,IF('C-1'!T71&gt;=0,'C-1'!T71*RANDBETWEEN(110,120)*0.01,'C-1'!T71*RANDBETWEEN(80,90)*0.01),'C-1'!T71+RANDBETWEEN(1,3)),0),0)&amp;"】")</f>
        <v/>
      </c>
      <c r="U71" s="86" t="str">
        <f ca="1">IF('C-1'!U71="","","【"&amp;ROUND(IFERROR(IF(ABS('C-1'!U71)&gt;=10,IF('C-1'!U71&gt;=0,'C-1'!U71*RANDBETWEEN(80,90)*0.01,'C-1'!U71*RANDBETWEEN(110,120)*0.01),'C-1'!U71-RANDBETWEEN(1,3)),0),0)&amp;"～"&amp;ROUND(IFERROR(IF(ABS('C-1'!U71)&gt;=10,IF('C-1'!U71&gt;=0,'C-1'!U71*RANDBETWEEN(110,120)*0.01,'C-1'!U71*RANDBETWEEN(80,90)*0.01),'C-1'!U71+RANDBETWEEN(1,3)),0),0)&amp;"】")</f>
        <v/>
      </c>
      <c r="V71" s="356" t="str">
        <f ca="1">IF('C-1'!V71="","","【"&amp;ROUND(IFERROR(IF(ABS('C-1'!V71)&gt;=10,IF('C-1'!V71&gt;=0,'C-1'!V71*RANDBETWEEN(80,90)*0.01,'C-1'!V71*RANDBETWEEN(110,120)*0.01),'C-1'!V71-RANDBETWEEN(1,3)),0),0)&amp;"～"&amp;ROUND(IFERROR(IF(ABS('C-1'!V71)&gt;=10,IF('C-1'!V71&gt;=0,'C-1'!V71*RANDBETWEEN(110,120)*0.01,'C-1'!V71*RANDBETWEEN(80,90)*0.01),'C-1'!V71+RANDBETWEEN(1,3)),0),0)&amp;"】")</f>
        <v/>
      </c>
      <c r="W71" s="615" t="str">
        <f ca="1">IF('C-1'!W71="","","【"&amp;ROUND(IFERROR(IF(ABS('C-1'!W71)&gt;=10,IF('C-1'!W71&gt;=0,'C-1'!W71*RANDBETWEEN(80,90)*0.01,'C-1'!W71*RANDBETWEEN(110,120)*0.01),'C-1'!W71-RANDBETWEEN(1,3)),0),0)&amp;"～"&amp;ROUND(IFERROR(IF(ABS('C-1'!W71)&gt;=10,IF('C-1'!W71&gt;=0,'C-1'!W71*RANDBETWEEN(110,120)*0.01,'C-1'!W71*RANDBETWEEN(80,90)*0.01),'C-1'!W71+RANDBETWEEN(1,3)),0),0)&amp;"】")</f>
        <v>【-1～1】</v>
      </c>
    </row>
    <row r="72" spans="2:23" ht="15" customHeight="1" x14ac:dyDescent="0.15">
      <c r="B72" s="386" t="s">
        <v>398</v>
      </c>
      <c r="C72" s="863" t="str">
        <f>IF(様式一覧表!$D$5="","",様式一覧表!$D$5)</f>
        <v/>
      </c>
      <c r="D72" s="863" t="str">
        <f>'コード '!$C$1</f>
        <v>本邦生産者</v>
      </c>
      <c r="E72" s="864" t="s">
        <v>393</v>
      </c>
      <c r="F72" s="865" t="str">
        <f>IF('C-1'!F72="","",'C-1'!F72)</f>
        <v/>
      </c>
      <c r="G72" s="865" t="str">
        <f>IF('C-1'!G72="","",'C-1'!G72)</f>
        <v/>
      </c>
      <c r="H72" s="865" t="str">
        <f>IF('C-1'!H72="","",'C-1'!H72)</f>
        <v/>
      </c>
      <c r="I72" s="866" t="str">
        <f ca="1">IF('C-1'!I72="","","【"&amp;ROUND(IFERROR(IF(ABS('C-1'!I72)&gt;=10,IF('C-1'!I72&gt;=0,'C-1'!I72*RANDBETWEEN(80,90)*0.01,'C-1'!I72*RANDBETWEEN(110,120)*0.01),'C-1'!I72-RANDBETWEEN(1,3)),0),0)&amp;"～"&amp;ROUND(IFERROR(IF(ABS('C-1'!I72)&gt;=10,IF('C-1'!I72&gt;=0,'C-1'!I72*RANDBETWEEN(110,120)*0.01,'C-1'!I72*RANDBETWEEN(80,90)*0.01),'C-1'!I72+RANDBETWEEN(1,3)),0),0)&amp;"】")</f>
        <v/>
      </c>
      <c r="J72" s="866" t="str">
        <f ca="1">IF('C-1'!J72="","","【"&amp;ROUND(IFERROR(IF(ABS('C-1'!J72)&gt;=10,IF('C-1'!J72&gt;=0,'C-1'!J72*RANDBETWEEN(80,90)*0.01,'C-1'!J72*RANDBETWEEN(110,120)*0.01),'C-1'!J72-RANDBETWEEN(1,3)),0),0)&amp;"～"&amp;ROUND(IFERROR(IF(ABS('C-1'!J72)&gt;=10,IF('C-1'!J72&gt;=0,'C-1'!J72*RANDBETWEEN(110,120)*0.01,'C-1'!J72*RANDBETWEEN(80,90)*0.01),'C-1'!J72+RANDBETWEEN(1,3)),0),0)&amp;"】")</f>
        <v/>
      </c>
      <c r="K72" s="865" t="str">
        <f>IF('C-1'!K72="","",'C-1'!K72)</f>
        <v/>
      </c>
      <c r="L72" s="84" t="str">
        <f ca="1">IF('C-1'!L72="","","【"&amp;ROUND(IFERROR(IF(ABS('C-1'!L72)&gt;=10,IF('C-1'!L72&gt;=0,'C-1'!L72*RANDBETWEEN(80,90)*0.01,'C-1'!L72*RANDBETWEEN(110,120)*0.01),'C-1'!L72-RANDBETWEEN(1,3)),0),0)&amp;"～"&amp;ROUND(IFERROR(IF(ABS('C-1'!L72)&gt;=10,IF('C-1'!L72&gt;=0,'C-1'!L72*RANDBETWEEN(110,120)*0.01,'C-1'!L72*RANDBETWEEN(80,90)*0.01),'C-1'!L72+RANDBETWEEN(1,3)),0),0)&amp;"】")</f>
        <v/>
      </c>
      <c r="M72" s="83" t="str">
        <f ca="1">IF('C-1'!M72="","","【"&amp;ROUND(IFERROR(IF(ABS('C-1'!M72)&gt;=10,IF('C-1'!M72&gt;=0,'C-1'!M72*RANDBETWEEN(80,90)*0.01,'C-1'!M72*RANDBETWEEN(110,120)*0.01),'C-1'!M72-RANDBETWEEN(1,3)),0),0)&amp;"～"&amp;ROUND(IFERROR(IF(ABS('C-1'!M72)&gt;=10,IF('C-1'!M72&gt;=0,'C-1'!M72*RANDBETWEEN(110,120)*0.01,'C-1'!M72*RANDBETWEEN(80,90)*0.01),'C-1'!M72+RANDBETWEEN(1,3)),0),0)&amp;"】")</f>
        <v/>
      </c>
      <c r="N72" s="85" t="str">
        <f ca="1">IF('C-1'!N72="","","【"&amp;ROUND(IFERROR(IF(ABS('C-1'!N72)&gt;=10,IF('C-1'!N72&gt;=0,'C-1'!N72*RANDBETWEEN(80,90)*0.01,'C-1'!N72*RANDBETWEEN(110,120)*0.01),'C-1'!N72-RANDBETWEEN(1,3)),0),0)&amp;"～"&amp;ROUND(IFERROR(IF(ABS('C-1'!N72)&gt;=10,IF('C-1'!N72&gt;=0,'C-1'!N72*RANDBETWEEN(110,120)*0.01,'C-1'!N72*RANDBETWEEN(80,90)*0.01),'C-1'!N72+RANDBETWEEN(1,3)),0),0)&amp;"】")</f>
        <v/>
      </c>
      <c r="O72" s="85" t="str">
        <f ca="1">IF('C-1'!O72="","","【"&amp;ROUND(IFERROR(IF(ABS('C-1'!O72)&gt;=10,IF('C-1'!O72&gt;=0,'C-1'!O72*RANDBETWEEN(80,90)*0.01,'C-1'!O72*RANDBETWEEN(110,120)*0.01),'C-1'!O72-RANDBETWEEN(1,3)),0),0)&amp;"～"&amp;ROUND(IFERROR(IF(ABS('C-1'!O72)&gt;=10,IF('C-1'!O72&gt;=0,'C-1'!O72*RANDBETWEEN(110,120)*0.01,'C-1'!O72*RANDBETWEEN(80,90)*0.01),'C-1'!O72+RANDBETWEEN(1,3)),0),0)&amp;"】")</f>
        <v/>
      </c>
      <c r="P72" s="85" t="str">
        <f ca="1">IF('C-1'!P72="","","【"&amp;ROUND(IFERROR(IF(ABS('C-1'!P72)&gt;=10,IF('C-1'!P72&gt;=0,'C-1'!P72*RANDBETWEEN(80,90)*0.01,'C-1'!P72*RANDBETWEEN(110,120)*0.01),'C-1'!P72-RANDBETWEEN(1,3)),0),0)&amp;"～"&amp;ROUND(IFERROR(IF(ABS('C-1'!P72)&gt;=10,IF('C-1'!P72&gt;=0,'C-1'!P72*RANDBETWEEN(110,120)*0.01,'C-1'!P72*RANDBETWEEN(80,90)*0.01),'C-1'!P72+RANDBETWEEN(1,3)),0),0)&amp;"】")</f>
        <v/>
      </c>
      <c r="Q72" s="86" t="str">
        <f ca="1">IF('C-1'!Q72="","","【"&amp;ROUND(IFERROR(IF(ABS('C-1'!Q72)&gt;=10,IF('C-1'!Q72&gt;=0,'C-1'!Q72*RANDBETWEEN(80,90)*0.01,'C-1'!Q72*RANDBETWEEN(110,120)*0.01),'C-1'!Q72-RANDBETWEEN(1,3)),0),0)&amp;"～"&amp;ROUND(IFERROR(IF(ABS('C-1'!Q72)&gt;=10,IF('C-1'!Q72&gt;=0,'C-1'!Q72*RANDBETWEEN(110,120)*0.01,'C-1'!Q72*RANDBETWEEN(80,90)*0.01),'C-1'!Q72+RANDBETWEEN(1,3)),0),0)&amp;"】")</f>
        <v/>
      </c>
      <c r="R72" s="86" t="str">
        <f ca="1">IF('C-1'!R72="","","【"&amp;ROUND(IFERROR(IF(ABS('C-1'!R72)&gt;=10,IF('C-1'!R72&gt;=0,'C-1'!R72*RANDBETWEEN(80,90)*0.01,'C-1'!R72*RANDBETWEEN(110,120)*0.01),'C-1'!R72-RANDBETWEEN(1,3)),0),0)&amp;"～"&amp;ROUND(IFERROR(IF(ABS('C-1'!R72)&gt;=10,IF('C-1'!R72&gt;=0,'C-1'!R72*RANDBETWEEN(110,120)*0.01,'C-1'!R72*RANDBETWEEN(80,90)*0.01),'C-1'!R72+RANDBETWEEN(1,3)),0),0)&amp;"】")</f>
        <v/>
      </c>
      <c r="S72" s="86" t="str">
        <f ca="1">IF('C-1'!S72="","","【"&amp;ROUND(IFERROR(IF(ABS('C-1'!S72)&gt;=10,IF('C-1'!S72&gt;=0,'C-1'!S72*RANDBETWEEN(80,90)*0.01,'C-1'!S72*RANDBETWEEN(110,120)*0.01),'C-1'!S72-RANDBETWEEN(1,3)),0),0)&amp;"～"&amp;ROUND(IFERROR(IF(ABS('C-1'!S72)&gt;=10,IF('C-1'!S72&gt;=0,'C-1'!S72*RANDBETWEEN(110,120)*0.01,'C-1'!S72*RANDBETWEEN(80,90)*0.01),'C-1'!S72+RANDBETWEEN(1,3)),0),0)&amp;"】")</f>
        <v/>
      </c>
      <c r="T72" s="86" t="str">
        <f ca="1">IF('C-1'!T72="","","【"&amp;ROUND(IFERROR(IF(ABS('C-1'!T72)&gt;=10,IF('C-1'!T72&gt;=0,'C-1'!T72*RANDBETWEEN(80,90)*0.01,'C-1'!T72*RANDBETWEEN(110,120)*0.01),'C-1'!T72-RANDBETWEEN(1,3)),0),0)&amp;"～"&amp;ROUND(IFERROR(IF(ABS('C-1'!T72)&gt;=10,IF('C-1'!T72&gt;=0,'C-1'!T72*RANDBETWEEN(110,120)*0.01,'C-1'!T72*RANDBETWEEN(80,90)*0.01),'C-1'!T72+RANDBETWEEN(1,3)),0),0)&amp;"】")</f>
        <v/>
      </c>
      <c r="U72" s="86" t="str">
        <f ca="1">IF('C-1'!U72="","","【"&amp;ROUND(IFERROR(IF(ABS('C-1'!U72)&gt;=10,IF('C-1'!U72&gt;=0,'C-1'!U72*RANDBETWEEN(80,90)*0.01,'C-1'!U72*RANDBETWEEN(110,120)*0.01),'C-1'!U72-RANDBETWEEN(1,3)),0),0)&amp;"～"&amp;ROUND(IFERROR(IF(ABS('C-1'!U72)&gt;=10,IF('C-1'!U72&gt;=0,'C-1'!U72*RANDBETWEEN(110,120)*0.01,'C-1'!U72*RANDBETWEEN(80,90)*0.01),'C-1'!U72+RANDBETWEEN(1,3)),0),0)&amp;"】")</f>
        <v/>
      </c>
      <c r="V72" s="356" t="str">
        <f ca="1">IF('C-1'!V72="","","【"&amp;ROUND(IFERROR(IF(ABS('C-1'!V72)&gt;=10,IF('C-1'!V72&gt;=0,'C-1'!V72*RANDBETWEEN(80,90)*0.01,'C-1'!V72*RANDBETWEEN(110,120)*0.01),'C-1'!V72-RANDBETWEEN(1,3)),0),0)&amp;"～"&amp;ROUND(IFERROR(IF(ABS('C-1'!V72)&gt;=10,IF('C-1'!V72&gt;=0,'C-1'!V72*RANDBETWEEN(110,120)*0.01,'C-1'!V72*RANDBETWEEN(80,90)*0.01),'C-1'!V72+RANDBETWEEN(1,3)),0),0)&amp;"】")</f>
        <v/>
      </c>
      <c r="W72" s="615" t="str">
        <f ca="1">IF('C-1'!W72="","","【"&amp;ROUND(IFERROR(IF(ABS('C-1'!W72)&gt;=10,IF('C-1'!W72&gt;=0,'C-1'!W72*RANDBETWEEN(80,90)*0.01,'C-1'!W72*RANDBETWEEN(110,120)*0.01),'C-1'!W72-RANDBETWEEN(1,3)),0),0)&amp;"～"&amp;ROUND(IFERROR(IF(ABS('C-1'!W72)&gt;=10,IF('C-1'!W72&gt;=0,'C-1'!W72*RANDBETWEEN(110,120)*0.01,'C-1'!W72*RANDBETWEEN(80,90)*0.01),'C-1'!W72+RANDBETWEEN(1,3)),0),0)&amp;"】")</f>
        <v>【-3～1】</v>
      </c>
    </row>
    <row r="73" spans="2:23" ht="15" customHeight="1" thickBot="1" x14ac:dyDescent="0.2">
      <c r="B73" s="648" t="s">
        <v>398</v>
      </c>
      <c r="C73" s="867" t="str">
        <f>IF(様式一覧表!$D$5="","",様式一覧表!$D$5)</f>
        <v/>
      </c>
      <c r="D73" s="867" t="str">
        <f>'コード '!$C$1</f>
        <v>本邦生産者</v>
      </c>
      <c r="E73" s="868" t="s">
        <v>393</v>
      </c>
      <c r="F73" s="865" t="str">
        <f>IF('C-1'!F73="","",'C-1'!F73)</f>
        <v/>
      </c>
      <c r="G73" s="865" t="str">
        <f>IF('C-1'!G73="","",'C-1'!G73)</f>
        <v/>
      </c>
      <c r="H73" s="865" t="str">
        <f>IF('C-1'!H73="","",'C-1'!H73)</f>
        <v/>
      </c>
      <c r="I73" s="877" t="str">
        <f ca="1">IF('C-1'!I73="","","【"&amp;ROUND(IFERROR(IF(ABS('C-1'!I73)&gt;=10,IF('C-1'!I73&gt;=0,'C-1'!I73*RANDBETWEEN(80,90)*0.01,'C-1'!I73*RANDBETWEEN(110,120)*0.01),'C-1'!I73-RANDBETWEEN(1,3)),0),0)&amp;"～"&amp;ROUND(IFERROR(IF(ABS('C-1'!I73)&gt;=10,IF('C-1'!I73&gt;=0,'C-1'!I73*RANDBETWEEN(110,120)*0.01,'C-1'!I73*RANDBETWEEN(80,90)*0.01),'C-1'!I73+RANDBETWEEN(1,3)),0),0)&amp;"】")</f>
        <v/>
      </c>
      <c r="J73" s="877" t="str">
        <f ca="1">IF('C-1'!J73="","","【"&amp;ROUND(IFERROR(IF(ABS('C-1'!J73)&gt;=10,IF('C-1'!J73&gt;=0,'C-1'!J73*RANDBETWEEN(80,90)*0.01,'C-1'!J73*RANDBETWEEN(110,120)*0.01),'C-1'!J73-RANDBETWEEN(1,3)),0),0)&amp;"～"&amp;ROUND(IFERROR(IF(ABS('C-1'!J73)&gt;=10,IF('C-1'!J73&gt;=0,'C-1'!J73*RANDBETWEEN(110,120)*0.01,'C-1'!J73*RANDBETWEEN(80,90)*0.01),'C-1'!J73+RANDBETWEEN(1,3)),0),0)&amp;"】")</f>
        <v/>
      </c>
      <c r="K73" s="865" t="str">
        <f>IF('C-1'!K73="","",'C-1'!K73)</f>
        <v/>
      </c>
      <c r="L73" s="414" t="str">
        <f ca="1">IF('C-1'!L73="","","【"&amp;ROUND(IFERROR(IF(ABS('C-1'!L73)&gt;=10,IF('C-1'!L73&gt;=0,'C-1'!L73*RANDBETWEEN(80,90)*0.01,'C-1'!L73*RANDBETWEEN(110,120)*0.01),'C-1'!L73-RANDBETWEEN(1,3)),0),0)&amp;"～"&amp;ROUND(IFERROR(IF(ABS('C-1'!L73)&gt;=10,IF('C-1'!L73&gt;=0,'C-1'!L73*RANDBETWEEN(110,120)*0.01,'C-1'!L73*RANDBETWEEN(80,90)*0.01),'C-1'!L73+RANDBETWEEN(1,3)),0),0)&amp;"】")</f>
        <v/>
      </c>
      <c r="M73" s="413" t="str">
        <f ca="1">IF('C-1'!M73="","","【"&amp;ROUND(IFERROR(IF(ABS('C-1'!M73)&gt;=10,IF('C-1'!M73&gt;=0,'C-1'!M73*RANDBETWEEN(80,90)*0.01,'C-1'!M73*RANDBETWEEN(110,120)*0.01),'C-1'!M73-RANDBETWEEN(1,3)),0),0)&amp;"～"&amp;ROUND(IFERROR(IF(ABS('C-1'!M73)&gt;=10,IF('C-1'!M73&gt;=0,'C-1'!M73*RANDBETWEEN(110,120)*0.01,'C-1'!M73*RANDBETWEEN(80,90)*0.01),'C-1'!M73+RANDBETWEEN(1,3)),0),0)&amp;"】")</f>
        <v/>
      </c>
      <c r="N73" s="415" t="str">
        <f ca="1">IF('C-1'!N73="","","【"&amp;ROUND(IFERROR(IF(ABS('C-1'!N73)&gt;=10,IF('C-1'!N73&gt;=0,'C-1'!N73*RANDBETWEEN(80,90)*0.01,'C-1'!N73*RANDBETWEEN(110,120)*0.01),'C-1'!N73-RANDBETWEEN(1,3)),0),0)&amp;"～"&amp;ROUND(IFERROR(IF(ABS('C-1'!N73)&gt;=10,IF('C-1'!N73&gt;=0,'C-1'!N73*RANDBETWEEN(110,120)*0.01,'C-1'!N73*RANDBETWEEN(80,90)*0.01),'C-1'!N73+RANDBETWEEN(1,3)),0),0)&amp;"】")</f>
        <v/>
      </c>
      <c r="O73" s="415" t="str">
        <f ca="1">IF('C-1'!O73="","","【"&amp;ROUND(IFERROR(IF(ABS('C-1'!O73)&gt;=10,IF('C-1'!O73&gt;=0,'C-1'!O73*RANDBETWEEN(80,90)*0.01,'C-1'!O73*RANDBETWEEN(110,120)*0.01),'C-1'!O73-RANDBETWEEN(1,3)),0),0)&amp;"～"&amp;ROUND(IFERROR(IF(ABS('C-1'!O73)&gt;=10,IF('C-1'!O73&gt;=0,'C-1'!O73*RANDBETWEEN(110,120)*0.01,'C-1'!O73*RANDBETWEEN(80,90)*0.01),'C-1'!O73+RANDBETWEEN(1,3)),0),0)&amp;"】")</f>
        <v/>
      </c>
      <c r="P73" s="415" t="str">
        <f ca="1">IF('C-1'!P73="","","【"&amp;ROUND(IFERROR(IF(ABS('C-1'!P73)&gt;=10,IF('C-1'!P73&gt;=0,'C-1'!P73*RANDBETWEEN(80,90)*0.01,'C-1'!P73*RANDBETWEEN(110,120)*0.01),'C-1'!P73-RANDBETWEEN(1,3)),0),0)&amp;"～"&amp;ROUND(IFERROR(IF(ABS('C-1'!P73)&gt;=10,IF('C-1'!P73&gt;=0,'C-1'!P73*RANDBETWEEN(110,120)*0.01,'C-1'!P73*RANDBETWEEN(80,90)*0.01),'C-1'!P73+RANDBETWEEN(1,3)),0),0)&amp;"】")</f>
        <v/>
      </c>
      <c r="Q73" s="416" t="str">
        <f ca="1">IF('C-1'!Q73="","","【"&amp;ROUND(IFERROR(IF(ABS('C-1'!Q73)&gt;=10,IF('C-1'!Q73&gt;=0,'C-1'!Q73*RANDBETWEEN(80,90)*0.01,'C-1'!Q73*RANDBETWEEN(110,120)*0.01),'C-1'!Q73-RANDBETWEEN(1,3)),0),0)&amp;"～"&amp;ROUND(IFERROR(IF(ABS('C-1'!Q73)&gt;=10,IF('C-1'!Q73&gt;=0,'C-1'!Q73*RANDBETWEEN(110,120)*0.01,'C-1'!Q73*RANDBETWEEN(80,90)*0.01),'C-1'!Q73+RANDBETWEEN(1,3)),0),0)&amp;"】")</f>
        <v/>
      </c>
      <c r="R73" s="416" t="str">
        <f ca="1">IF('C-1'!R73="","","【"&amp;ROUND(IFERROR(IF(ABS('C-1'!R73)&gt;=10,IF('C-1'!R73&gt;=0,'C-1'!R73*RANDBETWEEN(80,90)*0.01,'C-1'!R73*RANDBETWEEN(110,120)*0.01),'C-1'!R73-RANDBETWEEN(1,3)),0),0)&amp;"～"&amp;ROUND(IFERROR(IF(ABS('C-1'!R73)&gt;=10,IF('C-1'!R73&gt;=0,'C-1'!R73*RANDBETWEEN(110,120)*0.01,'C-1'!R73*RANDBETWEEN(80,90)*0.01),'C-1'!R73+RANDBETWEEN(1,3)),0),0)&amp;"】")</f>
        <v/>
      </c>
      <c r="S73" s="416" t="str">
        <f ca="1">IF('C-1'!S73="","","【"&amp;ROUND(IFERROR(IF(ABS('C-1'!S73)&gt;=10,IF('C-1'!S73&gt;=0,'C-1'!S73*RANDBETWEEN(80,90)*0.01,'C-1'!S73*RANDBETWEEN(110,120)*0.01),'C-1'!S73-RANDBETWEEN(1,3)),0),0)&amp;"～"&amp;ROUND(IFERROR(IF(ABS('C-1'!S73)&gt;=10,IF('C-1'!S73&gt;=0,'C-1'!S73*RANDBETWEEN(110,120)*0.01,'C-1'!S73*RANDBETWEEN(80,90)*0.01),'C-1'!S73+RANDBETWEEN(1,3)),0),0)&amp;"】")</f>
        <v/>
      </c>
      <c r="T73" s="416" t="str">
        <f ca="1">IF('C-1'!T73="","","【"&amp;ROUND(IFERROR(IF(ABS('C-1'!T73)&gt;=10,IF('C-1'!T73&gt;=0,'C-1'!T73*RANDBETWEEN(80,90)*0.01,'C-1'!T73*RANDBETWEEN(110,120)*0.01),'C-1'!T73-RANDBETWEEN(1,3)),0),0)&amp;"～"&amp;ROUND(IFERROR(IF(ABS('C-1'!T73)&gt;=10,IF('C-1'!T73&gt;=0,'C-1'!T73*RANDBETWEEN(110,120)*0.01,'C-1'!T73*RANDBETWEEN(80,90)*0.01),'C-1'!T73+RANDBETWEEN(1,3)),0),0)&amp;"】")</f>
        <v/>
      </c>
      <c r="U73" s="416" t="str">
        <f ca="1">IF('C-1'!U73="","","【"&amp;ROUND(IFERROR(IF(ABS('C-1'!U73)&gt;=10,IF('C-1'!U73&gt;=0,'C-1'!U73*RANDBETWEEN(80,90)*0.01,'C-1'!U73*RANDBETWEEN(110,120)*0.01),'C-1'!U73-RANDBETWEEN(1,3)),0),0)&amp;"～"&amp;ROUND(IFERROR(IF(ABS('C-1'!U73)&gt;=10,IF('C-1'!U73&gt;=0,'C-1'!U73*RANDBETWEEN(110,120)*0.01,'C-1'!U73*RANDBETWEEN(80,90)*0.01),'C-1'!U73+RANDBETWEEN(1,3)),0),0)&amp;"】")</f>
        <v/>
      </c>
      <c r="V73" s="417" t="str">
        <f ca="1">IF('C-1'!V73="","","【"&amp;ROUND(IFERROR(IF(ABS('C-1'!V73)&gt;=10,IF('C-1'!V73&gt;=0,'C-1'!V73*RANDBETWEEN(80,90)*0.01,'C-1'!V73*RANDBETWEEN(110,120)*0.01),'C-1'!V73-RANDBETWEEN(1,3)),0),0)&amp;"～"&amp;ROUND(IFERROR(IF(ABS('C-1'!V73)&gt;=10,IF('C-1'!V73&gt;=0,'C-1'!V73*RANDBETWEEN(110,120)*0.01,'C-1'!V73*RANDBETWEEN(80,90)*0.01),'C-1'!V73+RANDBETWEEN(1,3)),0),0)&amp;"】")</f>
        <v/>
      </c>
      <c r="W73" s="616" t="str">
        <f ca="1">IF('C-1'!W73="","","【"&amp;ROUND(IFERROR(IF(ABS('C-1'!W73)&gt;=10,IF('C-1'!W73&gt;=0,'C-1'!W73*RANDBETWEEN(80,90)*0.01,'C-1'!W73*RANDBETWEEN(110,120)*0.01),'C-1'!W73-RANDBETWEEN(1,3)),0),0)&amp;"～"&amp;ROUND(IFERROR(IF(ABS('C-1'!W73)&gt;=10,IF('C-1'!W73&gt;=0,'C-1'!W73*RANDBETWEEN(110,120)*0.01,'C-1'!W73*RANDBETWEEN(80,90)*0.01),'C-1'!W73+RANDBETWEEN(1,3)),0),0)&amp;"】")</f>
        <v>【-3～2】</v>
      </c>
    </row>
    <row r="74" spans="2:23" ht="14.85" customHeight="1" thickTop="1" thickBot="1" x14ac:dyDescent="0.2">
      <c r="B74" s="387" t="s">
        <v>394</v>
      </c>
      <c r="C74" s="870"/>
      <c r="D74" s="871"/>
      <c r="E74" s="872"/>
      <c r="F74" s="870"/>
      <c r="G74" s="870"/>
      <c r="H74" s="870"/>
      <c r="I74" s="881" t="str">
        <f ca="1">IF('C-1'!I74="","","【"&amp;ROUND(IFERROR(IF(ABS('C-1'!I74)&gt;=10,IF('C-1'!I74&gt;=0,'C-1'!I74*RANDBETWEEN(80,90)*0.01,'C-1'!I74*RANDBETWEEN(110,120)*0.01),'C-1'!I74-RANDBETWEEN(1,3)),0),0)&amp;"～"&amp;ROUND(IFERROR(IF(ABS('C-1'!I74)&gt;=10,IF('C-1'!I74&gt;=0,'C-1'!I74*RANDBETWEEN(110,120)*0.01,'C-1'!I74*RANDBETWEEN(80,90)*0.01),'C-1'!I74+RANDBETWEEN(1,3)),0),0)&amp;"】")</f>
        <v>【-2～2】</v>
      </c>
      <c r="J74" s="881" t="str">
        <f ca="1">IF('C-1'!J74="","","【"&amp;ROUND(IFERROR(IF(ABS('C-1'!J74)&gt;=10,IF('C-1'!J74&gt;=0,'C-1'!J74*RANDBETWEEN(80,90)*0.01,'C-1'!J74*RANDBETWEEN(110,120)*0.01),'C-1'!J74-RANDBETWEEN(1,3)),0),0)&amp;"～"&amp;ROUND(IFERROR(IF(ABS('C-1'!J74)&gt;=10,IF('C-1'!J74&gt;=0,'C-1'!J74*RANDBETWEEN(110,120)*0.01,'C-1'!J74*RANDBETWEEN(80,90)*0.01),'C-1'!J74+RANDBETWEEN(1,3)),0),0)&amp;"】")</f>
        <v>【-2～1】</v>
      </c>
      <c r="K74" s="870"/>
      <c r="L74" s="420" t="str">
        <f ca="1">IF('C-1'!L74="","","【"&amp;ROUND(IFERROR(IF(ABS('C-1'!L74)&gt;=10,IF('C-1'!L74&gt;=0,'C-1'!L74*RANDBETWEEN(80,90)*0.01,'C-1'!L74*RANDBETWEEN(110,120)*0.01),'C-1'!L74-RANDBETWEEN(1,3)),0),0)&amp;"～"&amp;ROUND(IFERROR(IF(ABS('C-1'!L74)&gt;=10,IF('C-1'!L74&gt;=0,'C-1'!L74*RANDBETWEEN(110,120)*0.01,'C-1'!L74*RANDBETWEEN(80,90)*0.01),'C-1'!L74+RANDBETWEEN(1,3)),0),0)&amp;"】")</f>
        <v/>
      </c>
      <c r="M74" s="419" t="str">
        <f ca="1">IF('C-1'!M74="","","【"&amp;ROUND(IFERROR(IF(ABS('C-1'!M74)&gt;=10,IF('C-1'!M74&gt;=0,'C-1'!M74*RANDBETWEEN(80,90)*0.01,'C-1'!M74*RANDBETWEEN(110,120)*0.01),'C-1'!M74-RANDBETWEEN(1,3)),0),0)&amp;"～"&amp;ROUND(IFERROR(IF(ABS('C-1'!M74)&gt;=10,IF('C-1'!M74&gt;=0,'C-1'!M74*RANDBETWEEN(110,120)*0.01,'C-1'!M74*RANDBETWEEN(80,90)*0.01),'C-1'!M74+RANDBETWEEN(1,3)),0),0)&amp;"】")</f>
        <v>【-2～3】</v>
      </c>
      <c r="N74" s="419" t="str">
        <f ca="1">IF('C-1'!N74="","","【"&amp;ROUND(IFERROR(IF(ABS('C-1'!N74)&gt;=10,IF('C-1'!N74&gt;=0,'C-1'!N74*RANDBETWEEN(80,90)*0.01,'C-1'!N74*RANDBETWEEN(110,120)*0.01),'C-1'!N74-RANDBETWEEN(1,3)),0),0)&amp;"～"&amp;ROUND(IFERROR(IF(ABS('C-1'!N74)&gt;=10,IF('C-1'!N74&gt;=0,'C-1'!N74*RANDBETWEEN(110,120)*0.01,'C-1'!N74*RANDBETWEEN(80,90)*0.01),'C-1'!N74+RANDBETWEEN(1,3)),0),0)&amp;"】")</f>
        <v>【-1～1】</v>
      </c>
      <c r="O74" s="419" t="str">
        <f ca="1">IF('C-1'!O74="","","【"&amp;ROUND(IFERROR(IF(ABS('C-1'!O74)&gt;=10,IF('C-1'!O74&gt;=0,'C-1'!O74*RANDBETWEEN(80,90)*0.01,'C-1'!O74*RANDBETWEEN(110,120)*0.01),'C-1'!O74-RANDBETWEEN(1,3)),0),0)&amp;"～"&amp;ROUND(IFERROR(IF(ABS('C-1'!O74)&gt;=10,IF('C-1'!O74&gt;=0,'C-1'!O74*RANDBETWEEN(110,120)*0.01,'C-1'!O74*RANDBETWEEN(80,90)*0.01),'C-1'!O74+RANDBETWEEN(1,3)),0),0)&amp;"】")</f>
        <v>【-3～1】</v>
      </c>
      <c r="P74" s="419" t="str">
        <f ca="1">IF('C-1'!P74="","","【"&amp;ROUND(IFERROR(IF(ABS('C-1'!P74)&gt;=10,IF('C-1'!P74&gt;=0,'C-1'!P74*RANDBETWEEN(80,90)*0.01,'C-1'!P74*RANDBETWEEN(110,120)*0.01),'C-1'!P74-RANDBETWEEN(1,3)),0),0)&amp;"～"&amp;ROUND(IFERROR(IF(ABS('C-1'!P74)&gt;=10,IF('C-1'!P74&gt;=0,'C-1'!P74*RANDBETWEEN(110,120)*0.01,'C-1'!P74*RANDBETWEEN(80,90)*0.01),'C-1'!P74+RANDBETWEEN(1,3)),0),0)&amp;"】")</f>
        <v>【-1～3】</v>
      </c>
      <c r="Q74" s="419" t="str">
        <f ca="1">IF('C-1'!Q74="","","【"&amp;ROUND(IFERROR(IF(ABS('C-1'!Q74)&gt;=10,IF('C-1'!Q74&gt;=0,'C-1'!Q74*RANDBETWEEN(80,90)*0.01,'C-1'!Q74*RANDBETWEEN(110,120)*0.01),'C-1'!Q74-RANDBETWEEN(1,3)),0),0)&amp;"～"&amp;ROUND(IFERROR(IF(ABS('C-1'!Q74)&gt;=10,IF('C-1'!Q74&gt;=0,'C-1'!Q74*RANDBETWEEN(110,120)*0.01,'C-1'!Q74*RANDBETWEEN(80,90)*0.01),'C-1'!Q74+RANDBETWEEN(1,3)),0),0)&amp;"】")</f>
        <v/>
      </c>
      <c r="R74" s="419" t="str">
        <f ca="1">IF('C-1'!R74="","","【"&amp;ROUND(IFERROR(IF(ABS('C-1'!R74)&gt;=10,IF('C-1'!R74&gt;=0,'C-1'!R74*RANDBETWEEN(80,90)*0.01,'C-1'!R74*RANDBETWEEN(110,120)*0.01),'C-1'!R74-RANDBETWEEN(1,3)),0),0)&amp;"～"&amp;ROUND(IFERROR(IF(ABS('C-1'!R74)&gt;=10,IF('C-1'!R74&gt;=0,'C-1'!R74*RANDBETWEEN(110,120)*0.01,'C-1'!R74*RANDBETWEEN(80,90)*0.01),'C-1'!R74+RANDBETWEEN(1,3)),0),0)&amp;"】")</f>
        <v/>
      </c>
      <c r="S74" s="419" t="str">
        <f ca="1">IF('C-1'!S74="","","【"&amp;ROUND(IFERROR(IF(ABS('C-1'!S74)&gt;=10,IF('C-1'!S74&gt;=0,'C-1'!S74*RANDBETWEEN(80,90)*0.01,'C-1'!S74*RANDBETWEEN(110,120)*0.01),'C-1'!S74-RANDBETWEEN(1,3)),0),0)&amp;"～"&amp;ROUND(IFERROR(IF(ABS('C-1'!S74)&gt;=10,IF('C-1'!S74&gt;=0,'C-1'!S74*RANDBETWEEN(110,120)*0.01,'C-1'!S74*RANDBETWEEN(80,90)*0.01),'C-1'!S74+RANDBETWEEN(1,3)),0),0)&amp;"】")</f>
        <v/>
      </c>
      <c r="T74" s="419" t="str">
        <f ca="1">IF('C-1'!T74="","","【"&amp;ROUND(IFERROR(IF(ABS('C-1'!T74)&gt;=10,IF('C-1'!T74&gt;=0,'C-1'!T74*RANDBETWEEN(80,90)*0.01,'C-1'!T74*RANDBETWEEN(110,120)*0.01),'C-1'!T74-RANDBETWEEN(1,3)),0),0)&amp;"～"&amp;ROUND(IFERROR(IF(ABS('C-1'!T74)&gt;=10,IF('C-1'!T74&gt;=0,'C-1'!T74*RANDBETWEEN(110,120)*0.01,'C-1'!T74*RANDBETWEEN(80,90)*0.01),'C-1'!T74+RANDBETWEEN(1,3)),0),0)&amp;"】")</f>
        <v/>
      </c>
      <c r="U74" s="419" t="str">
        <f ca="1">IF('C-1'!U74="","","【"&amp;ROUND(IFERROR(IF(ABS('C-1'!U74)&gt;=10,IF('C-1'!U74&gt;=0,'C-1'!U74*RANDBETWEEN(80,90)*0.01,'C-1'!U74*RANDBETWEEN(110,120)*0.01),'C-1'!U74-RANDBETWEEN(1,3)),0),0)&amp;"～"&amp;ROUND(IFERROR(IF(ABS('C-1'!U74)&gt;=10,IF('C-1'!U74&gt;=0,'C-1'!U74*RANDBETWEEN(110,120)*0.01,'C-1'!U74*RANDBETWEEN(80,90)*0.01),'C-1'!U74+RANDBETWEEN(1,3)),0),0)&amp;"】")</f>
        <v/>
      </c>
      <c r="V74" s="421" t="str">
        <f ca="1">IF('C-1'!V74="","","【"&amp;ROUND(IFERROR(IF(ABS('C-1'!V74)&gt;=10,IF('C-1'!V74&gt;=0,'C-1'!V74*RANDBETWEEN(80,90)*0.01,'C-1'!V74*RANDBETWEEN(110,120)*0.01),'C-1'!V74-RANDBETWEEN(1,3)),0),0)&amp;"～"&amp;ROUND(IFERROR(IF(ABS('C-1'!V74)&gt;=10,IF('C-1'!V74&gt;=0,'C-1'!V74*RANDBETWEEN(110,120)*0.01,'C-1'!V74*RANDBETWEEN(80,90)*0.01),'C-1'!V74+RANDBETWEEN(1,3)),0),0)&amp;"】")</f>
        <v/>
      </c>
      <c r="W74" s="421" t="str">
        <f ca="1">IF('C-1'!W74="","","【"&amp;ROUND(IFERROR(IF(ABS('C-1'!W74)&gt;=10,IF('C-1'!W74&gt;=0,'C-1'!W74*RANDBETWEEN(80,90)*0.01,'C-1'!W74*RANDBETWEEN(110,120)*0.01),'C-1'!W74-RANDBETWEEN(1,3)),0),0)&amp;"～"&amp;ROUND(IFERROR(IF(ABS('C-1'!W74)&gt;=10,IF('C-1'!W74&gt;=0,'C-1'!W74*RANDBETWEEN(110,120)*0.01,'C-1'!W74*RANDBETWEEN(80,90)*0.01),'C-1'!W74+RANDBETWEEN(1,3)),0),0)&amp;"】")</f>
        <v>【-3～1】</v>
      </c>
    </row>
    <row r="75" spans="2:23" ht="15" customHeight="1" x14ac:dyDescent="0.15">
      <c r="B75" s="849" t="s">
        <v>399</v>
      </c>
      <c r="C75" s="858" t="str">
        <f>IF(様式一覧表!$D$5="","",様式一覧表!$D$5)</f>
        <v/>
      </c>
      <c r="D75" s="858" t="str">
        <f>'コード '!$C$1</f>
        <v>本邦生産者</v>
      </c>
      <c r="E75" s="859" t="s">
        <v>390</v>
      </c>
      <c r="F75" s="875" t="s">
        <v>391</v>
      </c>
      <c r="G75" s="875" t="s">
        <v>392</v>
      </c>
      <c r="H75" s="875" t="s">
        <v>392</v>
      </c>
      <c r="I75" s="876" t="str">
        <f ca="1">IF('C-1'!I75="","","【"&amp;ROUND(IFERROR(IF(ABS('C-1'!I75)&gt;=10,IF('C-1'!I75&gt;=0,'C-1'!I75*RANDBETWEEN(80,90)*0.01,'C-1'!I75*RANDBETWEEN(110,120)*0.01),'C-1'!I75-RANDBETWEEN(1,3)),0),0)&amp;"～"&amp;ROUND(IFERROR(IF(ABS('C-1'!I75)&gt;=10,IF('C-1'!I75&gt;=0,'C-1'!I75*RANDBETWEEN(110,120)*0.01,'C-1'!I75*RANDBETWEEN(80,90)*0.01),'C-1'!I75+RANDBETWEEN(1,3)),0),0)&amp;"】")</f>
        <v/>
      </c>
      <c r="J75" s="876" t="str">
        <f ca="1">IF('C-1'!J75="","","【"&amp;ROUND(IFERROR(IF(ABS('C-1'!J75)&gt;=10,IF('C-1'!J75&gt;=0,'C-1'!J75*RANDBETWEEN(80,90)*0.01,'C-1'!J75*RANDBETWEEN(110,120)*0.01),'C-1'!J75-RANDBETWEEN(1,3)),0),0)&amp;"～"&amp;ROUND(IFERROR(IF(ABS('C-1'!J75)&gt;=10,IF('C-1'!J75&gt;=0,'C-1'!J75*RANDBETWEEN(110,120)*0.01,'C-1'!J75*RANDBETWEEN(80,90)*0.01),'C-1'!J75+RANDBETWEEN(1,3)),0),0)&amp;"】")</f>
        <v/>
      </c>
      <c r="K75" s="883" t="s">
        <v>392</v>
      </c>
      <c r="L75" s="362" t="str">
        <f ca="1">IF('C-1'!L75="","","【"&amp;ROUND(IFERROR(IF(ABS('C-1'!L75)&gt;=10,IF('C-1'!L75&gt;=0,'C-1'!L75*RANDBETWEEN(80,90)*0.01,'C-1'!L75*RANDBETWEEN(110,120)*0.01),'C-1'!L75-RANDBETWEEN(1,3)),0),0)&amp;"～"&amp;ROUND(IFERROR(IF(ABS('C-1'!L75)&gt;=10,IF('C-1'!L75&gt;=0,'C-1'!L75*RANDBETWEEN(110,120)*0.01,'C-1'!L75*RANDBETWEEN(80,90)*0.01),'C-1'!L75+RANDBETWEEN(1,3)),0),0)&amp;"】")</f>
        <v/>
      </c>
      <c r="M75" s="361" t="str">
        <f ca="1">IF('C-1'!M75="","","【"&amp;ROUND(IFERROR(IF(ABS('C-1'!M75)&gt;=10,IF('C-1'!M75&gt;=0,'C-1'!M75*RANDBETWEEN(80,90)*0.01,'C-1'!M75*RANDBETWEEN(110,120)*0.01),'C-1'!M75-RANDBETWEEN(1,3)),0),0)&amp;"～"&amp;ROUND(IFERROR(IF(ABS('C-1'!M75)&gt;=10,IF('C-1'!M75&gt;=0,'C-1'!M75*RANDBETWEEN(110,120)*0.01,'C-1'!M75*RANDBETWEEN(80,90)*0.01),'C-1'!M75+RANDBETWEEN(1,3)),0),0)&amp;"】")</f>
        <v/>
      </c>
      <c r="N75" s="363" t="str">
        <f ca="1">IF('C-1'!N75="","","【"&amp;ROUND(IFERROR(IF(ABS('C-1'!N75)&gt;=10,IF('C-1'!N75&gt;=0,'C-1'!N75*RANDBETWEEN(80,90)*0.01,'C-1'!N75*RANDBETWEEN(110,120)*0.01),'C-1'!N75-RANDBETWEEN(1,3)),0),0)&amp;"～"&amp;ROUND(IFERROR(IF(ABS('C-1'!N75)&gt;=10,IF('C-1'!N75&gt;=0,'C-1'!N75*RANDBETWEEN(110,120)*0.01,'C-1'!N75*RANDBETWEEN(80,90)*0.01),'C-1'!N75+RANDBETWEEN(1,3)),0),0)&amp;"】")</f>
        <v/>
      </c>
      <c r="O75" s="363" t="str">
        <f ca="1">IF('C-1'!O75="","","【"&amp;ROUND(IFERROR(IF(ABS('C-1'!O75)&gt;=10,IF('C-1'!O75&gt;=0,'C-1'!O75*RANDBETWEEN(80,90)*0.01,'C-1'!O75*RANDBETWEEN(110,120)*0.01),'C-1'!O75-RANDBETWEEN(1,3)),0),0)&amp;"～"&amp;ROUND(IFERROR(IF(ABS('C-1'!O75)&gt;=10,IF('C-1'!O75&gt;=0,'C-1'!O75*RANDBETWEEN(110,120)*0.01,'C-1'!O75*RANDBETWEEN(80,90)*0.01),'C-1'!O75+RANDBETWEEN(1,3)),0),0)&amp;"】")</f>
        <v/>
      </c>
      <c r="P75" s="363" t="str">
        <f ca="1">IF('C-1'!P75="","","【"&amp;ROUND(IFERROR(IF(ABS('C-1'!P75)&gt;=10,IF('C-1'!P75&gt;=0,'C-1'!P75*RANDBETWEEN(80,90)*0.01,'C-1'!P75*RANDBETWEEN(110,120)*0.01),'C-1'!P75-RANDBETWEEN(1,3)),0),0)&amp;"～"&amp;ROUND(IFERROR(IF(ABS('C-1'!P75)&gt;=10,IF('C-1'!P75&gt;=0,'C-1'!P75*RANDBETWEEN(110,120)*0.01,'C-1'!P75*RANDBETWEEN(80,90)*0.01),'C-1'!P75+RANDBETWEEN(1,3)),0),0)&amp;"】")</f>
        <v/>
      </c>
      <c r="Q75" s="364" t="str">
        <f ca="1">IF('C-1'!Q75="","","【"&amp;ROUND(IFERROR(IF(ABS('C-1'!Q75)&gt;=10,IF('C-1'!Q75&gt;=0,'C-1'!Q75*RANDBETWEEN(80,90)*0.01,'C-1'!Q75*RANDBETWEEN(110,120)*0.01),'C-1'!Q75-RANDBETWEEN(1,3)),0),0)&amp;"～"&amp;ROUND(IFERROR(IF(ABS('C-1'!Q75)&gt;=10,IF('C-1'!Q75&gt;=0,'C-1'!Q75*RANDBETWEEN(110,120)*0.01,'C-1'!Q75*RANDBETWEEN(80,90)*0.01),'C-1'!Q75+RANDBETWEEN(1,3)),0),0)&amp;"】")</f>
        <v/>
      </c>
      <c r="R75" s="364" t="str">
        <f ca="1">IF('C-1'!R75="","","【"&amp;ROUND(IFERROR(IF(ABS('C-1'!R75)&gt;=10,IF('C-1'!R75&gt;=0,'C-1'!R75*RANDBETWEEN(80,90)*0.01,'C-1'!R75*RANDBETWEEN(110,120)*0.01),'C-1'!R75-RANDBETWEEN(1,3)),0),0)&amp;"～"&amp;ROUND(IFERROR(IF(ABS('C-1'!R75)&gt;=10,IF('C-1'!R75&gt;=0,'C-1'!R75*RANDBETWEEN(110,120)*0.01,'C-1'!R75*RANDBETWEEN(80,90)*0.01),'C-1'!R75+RANDBETWEEN(1,3)),0),0)&amp;"】")</f>
        <v/>
      </c>
      <c r="S75" s="364" t="str">
        <f ca="1">IF('C-1'!S75="","","【"&amp;ROUND(IFERROR(IF(ABS('C-1'!S75)&gt;=10,IF('C-1'!S75&gt;=0,'C-1'!S75*RANDBETWEEN(80,90)*0.01,'C-1'!S75*RANDBETWEEN(110,120)*0.01),'C-1'!S75-RANDBETWEEN(1,3)),0),0)&amp;"～"&amp;ROUND(IFERROR(IF(ABS('C-1'!S75)&gt;=10,IF('C-1'!S75&gt;=0,'C-1'!S75*RANDBETWEEN(110,120)*0.01,'C-1'!S75*RANDBETWEEN(80,90)*0.01),'C-1'!S75+RANDBETWEEN(1,3)),0),0)&amp;"】")</f>
        <v/>
      </c>
      <c r="T75" s="364" t="str">
        <f ca="1">IF('C-1'!T75="","","【"&amp;ROUND(IFERROR(IF(ABS('C-1'!T75)&gt;=10,IF('C-1'!T75&gt;=0,'C-1'!T75*RANDBETWEEN(80,90)*0.01,'C-1'!T75*RANDBETWEEN(110,120)*0.01),'C-1'!T75-RANDBETWEEN(1,3)),0),0)&amp;"～"&amp;ROUND(IFERROR(IF(ABS('C-1'!T75)&gt;=10,IF('C-1'!T75&gt;=0,'C-1'!T75*RANDBETWEEN(110,120)*0.01,'C-1'!T75*RANDBETWEEN(80,90)*0.01),'C-1'!T75+RANDBETWEEN(1,3)),0),0)&amp;"】")</f>
        <v/>
      </c>
      <c r="U75" s="364" t="str">
        <f ca="1">IF('C-1'!U75="","","【"&amp;ROUND(IFERROR(IF(ABS('C-1'!U75)&gt;=10,IF('C-1'!U75&gt;=0,'C-1'!U75*RANDBETWEEN(80,90)*0.01,'C-1'!U75*RANDBETWEEN(110,120)*0.01),'C-1'!U75-RANDBETWEEN(1,3)),0),0)&amp;"～"&amp;ROUND(IFERROR(IF(ABS('C-1'!U75)&gt;=10,IF('C-1'!U75&gt;=0,'C-1'!U75*RANDBETWEEN(110,120)*0.01,'C-1'!U75*RANDBETWEEN(80,90)*0.01),'C-1'!U75+RANDBETWEEN(1,3)),0),0)&amp;"】")</f>
        <v/>
      </c>
      <c r="V75" s="418" t="str">
        <f ca="1">IF('C-1'!V75="","","【"&amp;ROUND(IFERROR(IF(ABS('C-1'!V75)&gt;=10,IF('C-1'!V75&gt;=0,'C-1'!V75*RANDBETWEEN(80,90)*0.01,'C-1'!V75*RANDBETWEEN(110,120)*0.01),'C-1'!V75-RANDBETWEEN(1,3)),0),0)&amp;"～"&amp;ROUND(IFERROR(IF(ABS('C-1'!V75)&gt;=10,IF('C-1'!V75&gt;=0,'C-1'!V75*RANDBETWEEN(110,120)*0.01,'C-1'!V75*RANDBETWEEN(80,90)*0.01),'C-1'!V75+RANDBETWEEN(1,3)),0),0)&amp;"】")</f>
        <v/>
      </c>
      <c r="W75" s="797" t="str">
        <f ca="1">IF('C-1'!W75="","","【"&amp;ROUND(IFERROR(IF(ABS('C-1'!W75)&gt;=10,IF('C-1'!W75&gt;=0,'C-1'!W75*RANDBETWEEN(80,90)*0.01,'C-1'!W75*RANDBETWEEN(110,120)*0.01),'C-1'!W75-RANDBETWEEN(1,3)),0),0)&amp;"～"&amp;ROUND(IFERROR(IF(ABS('C-1'!W75)&gt;=10,IF('C-1'!W75&gt;=0,'C-1'!W75*RANDBETWEEN(110,120)*0.01,'C-1'!W75*RANDBETWEEN(80,90)*0.01),'C-1'!W75+RANDBETWEEN(1,3)),0),0)&amp;"】")</f>
        <v>【-3～3】</v>
      </c>
    </row>
    <row r="76" spans="2:23" ht="15" customHeight="1" x14ac:dyDescent="0.15">
      <c r="B76" s="850" t="s">
        <v>399</v>
      </c>
      <c r="C76" s="863" t="str">
        <f>IF(様式一覧表!$D$5="","",様式一覧表!$D$5)</f>
        <v/>
      </c>
      <c r="D76" s="863" t="str">
        <f>'コード '!$C$1</f>
        <v>本邦生産者</v>
      </c>
      <c r="E76" s="864" t="s">
        <v>393</v>
      </c>
      <c r="F76" s="865" t="str">
        <f>IF('C-1'!F76="","",'C-1'!F76)</f>
        <v/>
      </c>
      <c r="G76" s="865" t="str">
        <f>IF('C-1'!G76="","",'C-1'!G76)</f>
        <v/>
      </c>
      <c r="H76" s="865" t="str">
        <f>IF('C-1'!H76="","",'C-1'!H76)</f>
        <v/>
      </c>
      <c r="I76" s="866" t="str">
        <f ca="1">IF('C-1'!I76="","","【"&amp;ROUND(IFERROR(IF(ABS('C-1'!I76)&gt;=10,IF('C-1'!I76&gt;=0,'C-1'!I76*RANDBETWEEN(80,90)*0.01,'C-1'!I76*RANDBETWEEN(110,120)*0.01),'C-1'!I76-RANDBETWEEN(1,3)),0),0)&amp;"～"&amp;ROUND(IFERROR(IF(ABS('C-1'!I76)&gt;=10,IF('C-1'!I76&gt;=0,'C-1'!I76*RANDBETWEEN(110,120)*0.01,'C-1'!I76*RANDBETWEEN(80,90)*0.01),'C-1'!I76+RANDBETWEEN(1,3)),0),0)&amp;"】")</f>
        <v/>
      </c>
      <c r="J76" s="866" t="str">
        <f ca="1">IF('C-1'!J76="","","【"&amp;ROUND(IFERROR(IF(ABS('C-1'!J76)&gt;=10,IF('C-1'!J76&gt;=0,'C-1'!J76*RANDBETWEEN(80,90)*0.01,'C-1'!J76*RANDBETWEEN(110,120)*0.01),'C-1'!J76-RANDBETWEEN(1,3)),0),0)&amp;"～"&amp;ROUND(IFERROR(IF(ABS('C-1'!J76)&gt;=10,IF('C-1'!J76&gt;=0,'C-1'!J76*RANDBETWEEN(110,120)*0.01,'C-1'!J76*RANDBETWEEN(80,90)*0.01),'C-1'!J76+RANDBETWEEN(1,3)),0),0)&amp;"】")</f>
        <v/>
      </c>
      <c r="K76" s="865" t="str">
        <f>IF('C-1'!K76="","",'C-1'!K76)</f>
        <v/>
      </c>
      <c r="L76" s="84" t="str">
        <f ca="1">IF('C-1'!L76="","","【"&amp;ROUND(IFERROR(IF(ABS('C-1'!L76)&gt;=10,IF('C-1'!L76&gt;=0,'C-1'!L76*RANDBETWEEN(80,90)*0.01,'C-1'!L76*RANDBETWEEN(110,120)*0.01),'C-1'!L76-RANDBETWEEN(1,3)),0),0)&amp;"～"&amp;ROUND(IFERROR(IF(ABS('C-1'!L76)&gt;=10,IF('C-1'!L76&gt;=0,'C-1'!L76*RANDBETWEEN(110,120)*0.01,'C-1'!L76*RANDBETWEEN(80,90)*0.01),'C-1'!L76+RANDBETWEEN(1,3)),0),0)&amp;"】")</f>
        <v/>
      </c>
      <c r="M76" s="83" t="str">
        <f ca="1">IF('C-1'!M76="","","【"&amp;ROUND(IFERROR(IF(ABS('C-1'!M76)&gt;=10,IF('C-1'!M76&gt;=0,'C-1'!M76*RANDBETWEEN(80,90)*0.01,'C-1'!M76*RANDBETWEEN(110,120)*0.01),'C-1'!M76-RANDBETWEEN(1,3)),0),0)&amp;"～"&amp;ROUND(IFERROR(IF(ABS('C-1'!M76)&gt;=10,IF('C-1'!M76&gt;=0,'C-1'!M76*RANDBETWEEN(110,120)*0.01,'C-1'!M76*RANDBETWEEN(80,90)*0.01),'C-1'!M76+RANDBETWEEN(1,3)),0),0)&amp;"】")</f>
        <v/>
      </c>
      <c r="N76" s="85" t="str">
        <f ca="1">IF('C-1'!N76="","","【"&amp;ROUND(IFERROR(IF(ABS('C-1'!N76)&gt;=10,IF('C-1'!N76&gt;=0,'C-1'!N76*RANDBETWEEN(80,90)*0.01,'C-1'!N76*RANDBETWEEN(110,120)*0.01),'C-1'!N76-RANDBETWEEN(1,3)),0),0)&amp;"～"&amp;ROUND(IFERROR(IF(ABS('C-1'!N76)&gt;=10,IF('C-1'!N76&gt;=0,'C-1'!N76*RANDBETWEEN(110,120)*0.01,'C-1'!N76*RANDBETWEEN(80,90)*0.01),'C-1'!N76+RANDBETWEEN(1,3)),0),0)&amp;"】")</f>
        <v/>
      </c>
      <c r="O76" s="85" t="str">
        <f ca="1">IF('C-1'!O76="","","【"&amp;ROUND(IFERROR(IF(ABS('C-1'!O76)&gt;=10,IF('C-1'!O76&gt;=0,'C-1'!O76*RANDBETWEEN(80,90)*0.01,'C-1'!O76*RANDBETWEEN(110,120)*0.01),'C-1'!O76-RANDBETWEEN(1,3)),0),0)&amp;"～"&amp;ROUND(IFERROR(IF(ABS('C-1'!O76)&gt;=10,IF('C-1'!O76&gt;=0,'C-1'!O76*RANDBETWEEN(110,120)*0.01,'C-1'!O76*RANDBETWEEN(80,90)*0.01),'C-1'!O76+RANDBETWEEN(1,3)),0),0)&amp;"】")</f>
        <v/>
      </c>
      <c r="P76" s="85" t="str">
        <f ca="1">IF('C-1'!P76="","","【"&amp;ROUND(IFERROR(IF(ABS('C-1'!P76)&gt;=10,IF('C-1'!P76&gt;=0,'C-1'!P76*RANDBETWEEN(80,90)*0.01,'C-1'!P76*RANDBETWEEN(110,120)*0.01),'C-1'!P76-RANDBETWEEN(1,3)),0),0)&amp;"～"&amp;ROUND(IFERROR(IF(ABS('C-1'!P76)&gt;=10,IF('C-1'!P76&gt;=0,'C-1'!P76*RANDBETWEEN(110,120)*0.01,'C-1'!P76*RANDBETWEEN(80,90)*0.01),'C-1'!P76+RANDBETWEEN(1,3)),0),0)&amp;"】")</f>
        <v/>
      </c>
      <c r="Q76" s="86" t="str">
        <f ca="1">IF('C-1'!Q76="","","【"&amp;ROUND(IFERROR(IF(ABS('C-1'!Q76)&gt;=10,IF('C-1'!Q76&gt;=0,'C-1'!Q76*RANDBETWEEN(80,90)*0.01,'C-1'!Q76*RANDBETWEEN(110,120)*0.01),'C-1'!Q76-RANDBETWEEN(1,3)),0),0)&amp;"～"&amp;ROUND(IFERROR(IF(ABS('C-1'!Q76)&gt;=10,IF('C-1'!Q76&gt;=0,'C-1'!Q76*RANDBETWEEN(110,120)*0.01,'C-1'!Q76*RANDBETWEEN(80,90)*0.01),'C-1'!Q76+RANDBETWEEN(1,3)),0),0)&amp;"】")</f>
        <v/>
      </c>
      <c r="R76" s="86" t="str">
        <f ca="1">IF('C-1'!R76="","","【"&amp;ROUND(IFERROR(IF(ABS('C-1'!R76)&gt;=10,IF('C-1'!R76&gt;=0,'C-1'!R76*RANDBETWEEN(80,90)*0.01,'C-1'!R76*RANDBETWEEN(110,120)*0.01),'C-1'!R76-RANDBETWEEN(1,3)),0),0)&amp;"～"&amp;ROUND(IFERROR(IF(ABS('C-1'!R76)&gt;=10,IF('C-1'!R76&gt;=0,'C-1'!R76*RANDBETWEEN(110,120)*0.01,'C-1'!R76*RANDBETWEEN(80,90)*0.01),'C-1'!R76+RANDBETWEEN(1,3)),0),0)&amp;"】")</f>
        <v/>
      </c>
      <c r="S76" s="86" t="str">
        <f ca="1">IF('C-1'!S76="","","【"&amp;ROUND(IFERROR(IF(ABS('C-1'!S76)&gt;=10,IF('C-1'!S76&gt;=0,'C-1'!S76*RANDBETWEEN(80,90)*0.01,'C-1'!S76*RANDBETWEEN(110,120)*0.01),'C-1'!S76-RANDBETWEEN(1,3)),0),0)&amp;"～"&amp;ROUND(IFERROR(IF(ABS('C-1'!S76)&gt;=10,IF('C-1'!S76&gt;=0,'C-1'!S76*RANDBETWEEN(110,120)*0.01,'C-1'!S76*RANDBETWEEN(80,90)*0.01),'C-1'!S76+RANDBETWEEN(1,3)),0),0)&amp;"】")</f>
        <v/>
      </c>
      <c r="T76" s="86" t="str">
        <f ca="1">IF('C-1'!T76="","","【"&amp;ROUND(IFERROR(IF(ABS('C-1'!T76)&gt;=10,IF('C-1'!T76&gt;=0,'C-1'!T76*RANDBETWEEN(80,90)*0.01,'C-1'!T76*RANDBETWEEN(110,120)*0.01),'C-1'!T76-RANDBETWEEN(1,3)),0),0)&amp;"～"&amp;ROUND(IFERROR(IF(ABS('C-1'!T76)&gt;=10,IF('C-1'!T76&gt;=0,'C-1'!T76*RANDBETWEEN(110,120)*0.01,'C-1'!T76*RANDBETWEEN(80,90)*0.01),'C-1'!T76+RANDBETWEEN(1,3)),0),0)&amp;"】")</f>
        <v/>
      </c>
      <c r="U76" s="86" t="str">
        <f ca="1">IF('C-1'!U76="","","【"&amp;ROUND(IFERROR(IF(ABS('C-1'!U76)&gt;=10,IF('C-1'!U76&gt;=0,'C-1'!U76*RANDBETWEEN(80,90)*0.01,'C-1'!U76*RANDBETWEEN(110,120)*0.01),'C-1'!U76-RANDBETWEEN(1,3)),0),0)&amp;"～"&amp;ROUND(IFERROR(IF(ABS('C-1'!U76)&gt;=10,IF('C-1'!U76&gt;=0,'C-1'!U76*RANDBETWEEN(110,120)*0.01,'C-1'!U76*RANDBETWEEN(80,90)*0.01),'C-1'!U76+RANDBETWEEN(1,3)),0),0)&amp;"】")</f>
        <v/>
      </c>
      <c r="V76" s="356" t="str">
        <f ca="1">IF('C-1'!V76="","","【"&amp;ROUND(IFERROR(IF(ABS('C-1'!V76)&gt;=10,IF('C-1'!V76&gt;=0,'C-1'!V76*RANDBETWEEN(80,90)*0.01,'C-1'!V76*RANDBETWEEN(110,120)*0.01),'C-1'!V76-RANDBETWEEN(1,3)),0),0)&amp;"～"&amp;ROUND(IFERROR(IF(ABS('C-1'!V76)&gt;=10,IF('C-1'!V76&gt;=0,'C-1'!V76*RANDBETWEEN(110,120)*0.01,'C-1'!V76*RANDBETWEEN(80,90)*0.01),'C-1'!V76+RANDBETWEEN(1,3)),0),0)&amp;"】")</f>
        <v/>
      </c>
      <c r="W76" s="615" t="str">
        <f ca="1">IF('C-1'!W76="","","【"&amp;ROUND(IFERROR(IF(ABS('C-1'!W76)&gt;=10,IF('C-1'!W76&gt;=0,'C-1'!W76*RANDBETWEEN(80,90)*0.01,'C-1'!W76*RANDBETWEEN(110,120)*0.01),'C-1'!W76-RANDBETWEEN(1,3)),0),0)&amp;"～"&amp;ROUND(IFERROR(IF(ABS('C-1'!W76)&gt;=10,IF('C-1'!W76&gt;=0,'C-1'!W76*RANDBETWEEN(110,120)*0.01,'C-1'!W76*RANDBETWEEN(80,90)*0.01),'C-1'!W76+RANDBETWEEN(1,3)),0),0)&amp;"】")</f>
        <v>【-2～1】</v>
      </c>
    </row>
    <row r="77" spans="2:23" ht="15" customHeight="1" x14ac:dyDescent="0.15">
      <c r="B77" s="850" t="s">
        <v>399</v>
      </c>
      <c r="C77" s="863" t="str">
        <f>IF(様式一覧表!$D$5="","",様式一覧表!$D$5)</f>
        <v/>
      </c>
      <c r="D77" s="863" t="str">
        <f>'コード '!$C$1</f>
        <v>本邦生産者</v>
      </c>
      <c r="E77" s="864" t="s">
        <v>393</v>
      </c>
      <c r="F77" s="865" t="str">
        <f>IF('C-1'!F77="","",'C-1'!F77)</f>
        <v/>
      </c>
      <c r="G77" s="865" t="str">
        <f>IF('C-1'!G77="","",'C-1'!G77)</f>
        <v/>
      </c>
      <c r="H77" s="865" t="str">
        <f>IF('C-1'!H77="","",'C-1'!H77)</f>
        <v/>
      </c>
      <c r="I77" s="866" t="str">
        <f ca="1">IF('C-1'!I77="","","【"&amp;ROUND(IFERROR(IF(ABS('C-1'!I77)&gt;=10,IF('C-1'!I77&gt;=0,'C-1'!I77*RANDBETWEEN(80,90)*0.01,'C-1'!I77*RANDBETWEEN(110,120)*0.01),'C-1'!I77-RANDBETWEEN(1,3)),0),0)&amp;"～"&amp;ROUND(IFERROR(IF(ABS('C-1'!I77)&gt;=10,IF('C-1'!I77&gt;=0,'C-1'!I77*RANDBETWEEN(110,120)*0.01,'C-1'!I77*RANDBETWEEN(80,90)*0.01),'C-1'!I77+RANDBETWEEN(1,3)),0),0)&amp;"】")</f>
        <v/>
      </c>
      <c r="J77" s="866" t="str">
        <f ca="1">IF('C-1'!J77="","","【"&amp;ROUND(IFERROR(IF(ABS('C-1'!J77)&gt;=10,IF('C-1'!J77&gt;=0,'C-1'!J77*RANDBETWEEN(80,90)*0.01,'C-1'!J77*RANDBETWEEN(110,120)*0.01),'C-1'!J77-RANDBETWEEN(1,3)),0),0)&amp;"～"&amp;ROUND(IFERROR(IF(ABS('C-1'!J77)&gt;=10,IF('C-1'!J77&gt;=0,'C-1'!J77*RANDBETWEEN(110,120)*0.01,'C-1'!J77*RANDBETWEEN(80,90)*0.01),'C-1'!J77+RANDBETWEEN(1,3)),0),0)&amp;"】")</f>
        <v/>
      </c>
      <c r="K77" s="865" t="str">
        <f>IF('C-1'!K77="","",'C-1'!K77)</f>
        <v/>
      </c>
      <c r="L77" s="84" t="str">
        <f ca="1">IF('C-1'!L77="","","【"&amp;ROUND(IFERROR(IF(ABS('C-1'!L77)&gt;=10,IF('C-1'!L77&gt;=0,'C-1'!L77*RANDBETWEEN(80,90)*0.01,'C-1'!L77*RANDBETWEEN(110,120)*0.01),'C-1'!L77-RANDBETWEEN(1,3)),0),0)&amp;"～"&amp;ROUND(IFERROR(IF(ABS('C-1'!L77)&gt;=10,IF('C-1'!L77&gt;=0,'C-1'!L77*RANDBETWEEN(110,120)*0.01,'C-1'!L77*RANDBETWEEN(80,90)*0.01),'C-1'!L77+RANDBETWEEN(1,3)),0),0)&amp;"】")</f>
        <v/>
      </c>
      <c r="M77" s="83" t="str">
        <f ca="1">IF('C-1'!M77="","","【"&amp;ROUND(IFERROR(IF(ABS('C-1'!M77)&gt;=10,IF('C-1'!M77&gt;=0,'C-1'!M77*RANDBETWEEN(80,90)*0.01,'C-1'!M77*RANDBETWEEN(110,120)*0.01),'C-1'!M77-RANDBETWEEN(1,3)),0),0)&amp;"～"&amp;ROUND(IFERROR(IF(ABS('C-1'!M77)&gt;=10,IF('C-1'!M77&gt;=0,'C-1'!M77*RANDBETWEEN(110,120)*0.01,'C-1'!M77*RANDBETWEEN(80,90)*0.01),'C-1'!M77+RANDBETWEEN(1,3)),0),0)&amp;"】")</f>
        <v/>
      </c>
      <c r="N77" s="85" t="str">
        <f ca="1">IF('C-1'!N77="","","【"&amp;ROUND(IFERROR(IF(ABS('C-1'!N77)&gt;=10,IF('C-1'!N77&gt;=0,'C-1'!N77*RANDBETWEEN(80,90)*0.01,'C-1'!N77*RANDBETWEEN(110,120)*0.01),'C-1'!N77-RANDBETWEEN(1,3)),0),0)&amp;"～"&amp;ROUND(IFERROR(IF(ABS('C-1'!N77)&gt;=10,IF('C-1'!N77&gt;=0,'C-1'!N77*RANDBETWEEN(110,120)*0.01,'C-1'!N77*RANDBETWEEN(80,90)*0.01),'C-1'!N77+RANDBETWEEN(1,3)),0),0)&amp;"】")</f>
        <v/>
      </c>
      <c r="O77" s="85" t="str">
        <f ca="1">IF('C-1'!O77="","","【"&amp;ROUND(IFERROR(IF(ABS('C-1'!O77)&gt;=10,IF('C-1'!O77&gt;=0,'C-1'!O77*RANDBETWEEN(80,90)*0.01,'C-1'!O77*RANDBETWEEN(110,120)*0.01),'C-1'!O77-RANDBETWEEN(1,3)),0),0)&amp;"～"&amp;ROUND(IFERROR(IF(ABS('C-1'!O77)&gt;=10,IF('C-1'!O77&gt;=0,'C-1'!O77*RANDBETWEEN(110,120)*0.01,'C-1'!O77*RANDBETWEEN(80,90)*0.01),'C-1'!O77+RANDBETWEEN(1,3)),0),0)&amp;"】")</f>
        <v/>
      </c>
      <c r="P77" s="85" t="str">
        <f ca="1">IF('C-1'!P77="","","【"&amp;ROUND(IFERROR(IF(ABS('C-1'!P77)&gt;=10,IF('C-1'!P77&gt;=0,'C-1'!P77*RANDBETWEEN(80,90)*0.01,'C-1'!P77*RANDBETWEEN(110,120)*0.01),'C-1'!P77-RANDBETWEEN(1,3)),0),0)&amp;"～"&amp;ROUND(IFERROR(IF(ABS('C-1'!P77)&gt;=10,IF('C-1'!P77&gt;=0,'C-1'!P77*RANDBETWEEN(110,120)*0.01,'C-1'!P77*RANDBETWEEN(80,90)*0.01),'C-1'!P77+RANDBETWEEN(1,3)),0),0)&amp;"】")</f>
        <v/>
      </c>
      <c r="Q77" s="86" t="str">
        <f ca="1">IF('C-1'!Q77="","","【"&amp;ROUND(IFERROR(IF(ABS('C-1'!Q77)&gt;=10,IF('C-1'!Q77&gt;=0,'C-1'!Q77*RANDBETWEEN(80,90)*0.01,'C-1'!Q77*RANDBETWEEN(110,120)*0.01),'C-1'!Q77-RANDBETWEEN(1,3)),0),0)&amp;"～"&amp;ROUND(IFERROR(IF(ABS('C-1'!Q77)&gt;=10,IF('C-1'!Q77&gt;=0,'C-1'!Q77*RANDBETWEEN(110,120)*0.01,'C-1'!Q77*RANDBETWEEN(80,90)*0.01),'C-1'!Q77+RANDBETWEEN(1,3)),0),0)&amp;"】")</f>
        <v/>
      </c>
      <c r="R77" s="86" t="str">
        <f ca="1">IF('C-1'!R77="","","【"&amp;ROUND(IFERROR(IF(ABS('C-1'!R77)&gt;=10,IF('C-1'!R77&gt;=0,'C-1'!R77*RANDBETWEEN(80,90)*0.01,'C-1'!R77*RANDBETWEEN(110,120)*0.01),'C-1'!R77-RANDBETWEEN(1,3)),0),0)&amp;"～"&amp;ROUND(IFERROR(IF(ABS('C-1'!R77)&gt;=10,IF('C-1'!R77&gt;=0,'C-1'!R77*RANDBETWEEN(110,120)*0.01,'C-1'!R77*RANDBETWEEN(80,90)*0.01),'C-1'!R77+RANDBETWEEN(1,3)),0),0)&amp;"】")</f>
        <v/>
      </c>
      <c r="S77" s="86" t="str">
        <f ca="1">IF('C-1'!S77="","","【"&amp;ROUND(IFERROR(IF(ABS('C-1'!S77)&gt;=10,IF('C-1'!S77&gt;=0,'C-1'!S77*RANDBETWEEN(80,90)*0.01,'C-1'!S77*RANDBETWEEN(110,120)*0.01),'C-1'!S77-RANDBETWEEN(1,3)),0),0)&amp;"～"&amp;ROUND(IFERROR(IF(ABS('C-1'!S77)&gt;=10,IF('C-1'!S77&gt;=0,'C-1'!S77*RANDBETWEEN(110,120)*0.01,'C-1'!S77*RANDBETWEEN(80,90)*0.01),'C-1'!S77+RANDBETWEEN(1,3)),0),0)&amp;"】")</f>
        <v/>
      </c>
      <c r="T77" s="86" t="str">
        <f ca="1">IF('C-1'!T77="","","【"&amp;ROUND(IFERROR(IF(ABS('C-1'!T77)&gt;=10,IF('C-1'!T77&gt;=0,'C-1'!T77*RANDBETWEEN(80,90)*0.01,'C-1'!T77*RANDBETWEEN(110,120)*0.01),'C-1'!T77-RANDBETWEEN(1,3)),0),0)&amp;"～"&amp;ROUND(IFERROR(IF(ABS('C-1'!T77)&gt;=10,IF('C-1'!T77&gt;=0,'C-1'!T77*RANDBETWEEN(110,120)*0.01,'C-1'!T77*RANDBETWEEN(80,90)*0.01),'C-1'!T77+RANDBETWEEN(1,3)),0),0)&amp;"】")</f>
        <v/>
      </c>
      <c r="U77" s="86" t="str">
        <f ca="1">IF('C-1'!U77="","","【"&amp;ROUND(IFERROR(IF(ABS('C-1'!U77)&gt;=10,IF('C-1'!U77&gt;=0,'C-1'!U77*RANDBETWEEN(80,90)*0.01,'C-1'!U77*RANDBETWEEN(110,120)*0.01),'C-1'!U77-RANDBETWEEN(1,3)),0),0)&amp;"～"&amp;ROUND(IFERROR(IF(ABS('C-1'!U77)&gt;=10,IF('C-1'!U77&gt;=0,'C-1'!U77*RANDBETWEEN(110,120)*0.01,'C-1'!U77*RANDBETWEEN(80,90)*0.01),'C-1'!U77+RANDBETWEEN(1,3)),0),0)&amp;"】")</f>
        <v/>
      </c>
      <c r="V77" s="356" t="str">
        <f ca="1">IF('C-1'!V77="","","【"&amp;ROUND(IFERROR(IF(ABS('C-1'!V77)&gt;=10,IF('C-1'!V77&gt;=0,'C-1'!V77*RANDBETWEEN(80,90)*0.01,'C-1'!V77*RANDBETWEEN(110,120)*0.01),'C-1'!V77-RANDBETWEEN(1,3)),0),0)&amp;"～"&amp;ROUND(IFERROR(IF(ABS('C-1'!V77)&gt;=10,IF('C-1'!V77&gt;=0,'C-1'!V77*RANDBETWEEN(110,120)*0.01,'C-1'!V77*RANDBETWEEN(80,90)*0.01),'C-1'!V77+RANDBETWEEN(1,3)),0),0)&amp;"】")</f>
        <v/>
      </c>
      <c r="W77" s="615" t="str">
        <f ca="1">IF('C-1'!W77="","","【"&amp;ROUND(IFERROR(IF(ABS('C-1'!W77)&gt;=10,IF('C-1'!W77&gt;=0,'C-1'!W77*RANDBETWEEN(80,90)*0.01,'C-1'!W77*RANDBETWEEN(110,120)*0.01),'C-1'!W77-RANDBETWEEN(1,3)),0),0)&amp;"～"&amp;ROUND(IFERROR(IF(ABS('C-1'!W77)&gt;=10,IF('C-1'!W77&gt;=0,'C-1'!W77*RANDBETWEEN(110,120)*0.01,'C-1'!W77*RANDBETWEEN(80,90)*0.01),'C-1'!W77+RANDBETWEEN(1,3)),0),0)&amp;"】")</f>
        <v>【-2～2】</v>
      </c>
    </row>
    <row r="78" spans="2:23" ht="15" customHeight="1" x14ac:dyDescent="0.15">
      <c r="B78" s="850" t="s">
        <v>399</v>
      </c>
      <c r="C78" s="863" t="str">
        <f>IF(様式一覧表!$D$5="","",様式一覧表!$D$5)</f>
        <v/>
      </c>
      <c r="D78" s="863" t="str">
        <f>'コード '!$C$1</f>
        <v>本邦生産者</v>
      </c>
      <c r="E78" s="864" t="s">
        <v>393</v>
      </c>
      <c r="F78" s="865" t="str">
        <f>IF('C-1'!F78="","",'C-1'!F78)</f>
        <v/>
      </c>
      <c r="G78" s="865" t="str">
        <f>IF('C-1'!G78="","",'C-1'!G78)</f>
        <v/>
      </c>
      <c r="H78" s="865" t="str">
        <f>IF('C-1'!H78="","",'C-1'!H78)</f>
        <v/>
      </c>
      <c r="I78" s="866" t="str">
        <f ca="1">IF('C-1'!I78="","","【"&amp;ROUND(IFERROR(IF(ABS('C-1'!I78)&gt;=10,IF('C-1'!I78&gt;=0,'C-1'!I78*RANDBETWEEN(80,90)*0.01,'C-1'!I78*RANDBETWEEN(110,120)*0.01),'C-1'!I78-RANDBETWEEN(1,3)),0),0)&amp;"～"&amp;ROUND(IFERROR(IF(ABS('C-1'!I78)&gt;=10,IF('C-1'!I78&gt;=0,'C-1'!I78*RANDBETWEEN(110,120)*0.01,'C-1'!I78*RANDBETWEEN(80,90)*0.01),'C-1'!I78+RANDBETWEEN(1,3)),0),0)&amp;"】")</f>
        <v/>
      </c>
      <c r="J78" s="866" t="str">
        <f ca="1">IF('C-1'!J78="","","【"&amp;ROUND(IFERROR(IF(ABS('C-1'!J78)&gt;=10,IF('C-1'!J78&gt;=0,'C-1'!J78*RANDBETWEEN(80,90)*0.01,'C-1'!J78*RANDBETWEEN(110,120)*0.01),'C-1'!J78-RANDBETWEEN(1,3)),0),0)&amp;"～"&amp;ROUND(IFERROR(IF(ABS('C-1'!J78)&gt;=10,IF('C-1'!J78&gt;=0,'C-1'!J78*RANDBETWEEN(110,120)*0.01,'C-1'!J78*RANDBETWEEN(80,90)*0.01),'C-1'!J78+RANDBETWEEN(1,3)),0),0)&amp;"】")</f>
        <v/>
      </c>
      <c r="K78" s="865" t="str">
        <f>IF('C-1'!K78="","",'C-1'!K78)</f>
        <v/>
      </c>
      <c r="L78" s="84" t="str">
        <f ca="1">IF('C-1'!L78="","","【"&amp;ROUND(IFERROR(IF(ABS('C-1'!L78)&gt;=10,IF('C-1'!L78&gt;=0,'C-1'!L78*RANDBETWEEN(80,90)*0.01,'C-1'!L78*RANDBETWEEN(110,120)*0.01),'C-1'!L78-RANDBETWEEN(1,3)),0),0)&amp;"～"&amp;ROUND(IFERROR(IF(ABS('C-1'!L78)&gt;=10,IF('C-1'!L78&gt;=0,'C-1'!L78*RANDBETWEEN(110,120)*0.01,'C-1'!L78*RANDBETWEEN(80,90)*0.01),'C-1'!L78+RANDBETWEEN(1,3)),0),0)&amp;"】")</f>
        <v/>
      </c>
      <c r="M78" s="83" t="str">
        <f ca="1">IF('C-1'!M78="","","【"&amp;ROUND(IFERROR(IF(ABS('C-1'!M78)&gt;=10,IF('C-1'!M78&gt;=0,'C-1'!M78*RANDBETWEEN(80,90)*0.01,'C-1'!M78*RANDBETWEEN(110,120)*0.01),'C-1'!M78-RANDBETWEEN(1,3)),0),0)&amp;"～"&amp;ROUND(IFERROR(IF(ABS('C-1'!M78)&gt;=10,IF('C-1'!M78&gt;=0,'C-1'!M78*RANDBETWEEN(110,120)*0.01,'C-1'!M78*RANDBETWEEN(80,90)*0.01),'C-1'!M78+RANDBETWEEN(1,3)),0),0)&amp;"】")</f>
        <v/>
      </c>
      <c r="N78" s="85" t="str">
        <f ca="1">IF('C-1'!N78="","","【"&amp;ROUND(IFERROR(IF(ABS('C-1'!N78)&gt;=10,IF('C-1'!N78&gt;=0,'C-1'!N78*RANDBETWEEN(80,90)*0.01,'C-1'!N78*RANDBETWEEN(110,120)*0.01),'C-1'!N78-RANDBETWEEN(1,3)),0),0)&amp;"～"&amp;ROUND(IFERROR(IF(ABS('C-1'!N78)&gt;=10,IF('C-1'!N78&gt;=0,'C-1'!N78*RANDBETWEEN(110,120)*0.01,'C-1'!N78*RANDBETWEEN(80,90)*0.01),'C-1'!N78+RANDBETWEEN(1,3)),0),0)&amp;"】")</f>
        <v/>
      </c>
      <c r="O78" s="85" t="str">
        <f ca="1">IF('C-1'!O78="","","【"&amp;ROUND(IFERROR(IF(ABS('C-1'!O78)&gt;=10,IF('C-1'!O78&gt;=0,'C-1'!O78*RANDBETWEEN(80,90)*0.01,'C-1'!O78*RANDBETWEEN(110,120)*0.01),'C-1'!O78-RANDBETWEEN(1,3)),0),0)&amp;"～"&amp;ROUND(IFERROR(IF(ABS('C-1'!O78)&gt;=10,IF('C-1'!O78&gt;=0,'C-1'!O78*RANDBETWEEN(110,120)*0.01,'C-1'!O78*RANDBETWEEN(80,90)*0.01),'C-1'!O78+RANDBETWEEN(1,3)),0),0)&amp;"】")</f>
        <v/>
      </c>
      <c r="P78" s="85" t="str">
        <f ca="1">IF('C-1'!P78="","","【"&amp;ROUND(IFERROR(IF(ABS('C-1'!P78)&gt;=10,IF('C-1'!P78&gt;=0,'C-1'!P78*RANDBETWEEN(80,90)*0.01,'C-1'!P78*RANDBETWEEN(110,120)*0.01),'C-1'!P78-RANDBETWEEN(1,3)),0),0)&amp;"～"&amp;ROUND(IFERROR(IF(ABS('C-1'!P78)&gt;=10,IF('C-1'!P78&gt;=0,'C-1'!P78*RANDBETWEEN(110,120)*0.01,'C-1'!P78*RANDBETWEEN(80,90)*0.01),'C-1'!P78+RANDBETWEEN(1,3)),0),0)&amp;"】")</f>
        <v/>
      </c>
      <c r="Q78" s="86" t="str">
        <f ca="1">IF('C-1'!Q78="","","【"&amp;ROUND(IFERROR(IF(ABS('C-1'!Q78)&gt;=10,IF('C-1'!Q78&gt;=0,'C-1'!Q78*RANDBETWEEN(80,90)*0.01,'C-1'!Q78*RANDBETWEEN(110,120)*0.01),'C-1'!Q78-RANDBETWEEN(1,3)),0),0)&amp;"～"&amp;ROUND(IFERROR(IF(ABS('C-1'!Q78)&gt;=10,IF('C-1'!Q78&gt;=0,'C-1'!Q78*RANDBETWEEN(110,120)*0.01,'C-1'!Q78*RANDBETWEEN(80,90)*0.01),'C-1'!Q78+RANDBETWEEN(1,3)),0),0)&amp;"】")</f>
        <v/>
      </c>
      <c r="R78" s="86" t="str">
        <f ca="1">IF('C-1'!R78="","","【"&amp;ROUND(IFERROR(IF(ABS('C-1'!R78)&gt;=10,IF('C-1'!R78&gt;=0,'C-1'!R78*RANDBETWEEN(80,90)*0.01,'C-1'!R78*RANDBETWEEN(110,120)*0.01),'C-1'!R78-RANDBETWEEN(1,3)),0),0)&amp;"～"&amp;ROUND(IFERROR(IF(ABS('C-1'!R78)&gt;=10,IF('C-1'!R78&gt;=0,'C-1'!R78*RANDBETWEEN(110,120)*0.01,'C-1'!R78*RANDBETWEEN(80,90)*0.01),'C-1'!R78+RANDBETWEEN(1,3)),0),0)&amp;"】")</f>
        <v/>
      </c>
      <c r="S78" s="86" t="str">
        <f ca="1">IF('C-1'!S78="","","【"&amp;ROUND(IFERROR(IF(ABS('C-1'!S78)&gt;=10,IF('C-1'!S78&gt;=0,'C-1'!S78*RANDBETWEEN(80,90)*0.01,'C-1'!S78*RANDBETWEEN(110,120)*0.01),'C-1'!S78-RANDBETWEEN(1,3)),0),0)&amp;"～"&amp;ROUND(IFERROR(IF(ABS('C-1'!S78)&gt;=10,IF('C-1'!S78&gt;=0,'C-1'!S78*RANDBETWEEN(110,120)*0.01,'C-1'!S78*RANDBETWEEN(80,90)*0.01),'C-1'!S78+RANDBETWEEN(1,3)),0),0)&amp;"】")</f>
        <v/>
      </c>
      <c r="T78" s="86" t="str">
        <f ca="1">IF('C-1'!T78="","","【"&amp;ROUND(IFERROR(IF(ABS('C-1'!T78)&gt;=10,IF('C-1'!T78&gt;=0,'C-1'!T78*RANDBETWEEN(80,90)*0.01,'C-1'!T78*RANDBETWEEN(110,120)*0.01),'C-1'!T78-RANDBETWEEN(1,3)),0),0)&amp;"～"&amp;ROUND(IFERROR(IF(ABS('C-1'!T78)&gt;=10,IF('C-1'!T78&gt;=0,'C-1'!T78*RANDBETWEEN(110,120)*0.01,'C-1'!T78*RANDBETWEEN(80,90)*0.01),'C-1'!T78+RANDBETWEEN(1,3)),0),0)&amp;"】")</f>
        <v/>
      </c>
      <c r="U78" s="86" t="str">
        <f ca="1">IF('C-1'!U78="","","【"&amp;ROUND(IFERROR(IF(ABS('C-1'!U78)&gt;=10,IF('C-1'!U78&gt;=0,'C-1'!U78*RANDBETWEEN(80,90)*0.01,'C-1'!U78*RANDBETWEEN(110,120)*0.01),'C-1'!U78-RANDBETWEEN(1,3)),0),0)&amp;"～"&amp;ROUND(IFERROR(IF(ABS('C-1'!U78)&gt;=10,IF('C-1'!U78&gt;=0,'C-1'!U78*RANDBETWEEN(110,120)*0.01,'C-1'!U78*RANDBETWEEN(80,90)*0.01),'C-1'!U78+RANDBETWEEN(1,3)),0),0)&amp;"】")</f>
        <v/>
      </c>
      <c r="V78" s="356" t="str">
        <f ca="1">IF('C-1'!V78="","","【"&amp;ROUND(IFERROR(IF(ABS('C-1'!V78)&gt;=10,IF('C-1'!V78&gt;=0,'C-1'!V78*RANDBETWEEN(80,90)*0.01,'C-1'!V78*RANDBETWEEN(110,120)*0.01),'C-1'!V78-RANDBETWEEN(1,3)),0),0)&amp;"～"&amp;ROUND(IFERROR(IF(ABS('C-1'!V78)&gt;=10,IF('C-1'!V78&gt;=0,'C-1'!V78*RANDBETWEEN(110,120)*0.01,'C-1'!V78*RANDBETWEEN(80,90)*0.01),'C-1'!V78+RANDBETWEEN(1,3)),0),0)&amp;"】")</f>
        <v/>
      </c>
      <c r="W78" s="615" t="str">
        <f ca="1">IF('C-1'!W78="","","【"&amp;ROUND(IFERROR(IF(ABS('C-1'!W78)&gt;=10,IF('C-1'!W78&gt;=0,'C-1'!W78*RANDBETWEEN(80,90)*0.01,'C-1'!W78*RANDBETWEEN(110,120)*0.01),'C-1'!W78-RANDBETWEEN(1,3)),0),0)&amp;"～"&amp;ROUND(IFERROR(IF(ABS('C-1'!W78)&gt;=10,IF('C-1'!W78&gt;=0,'C-1'!W78*RANDBETWEEN(110,120)*0.01,'C-1'!W78*RANDBETWEEN(80,90)*0.01),'C-1'!W78+RANDBETWEEN(1,3)),0),0)&amp;"】")</f>
        <v>【-3～2】</v>
      </c>
    </row>
    <row r="79" spans="2:23" ht="15" customHeight="1" x14ac:dyDescent="0.15">
      <c r="B79" s="850" t="s">
        <v>399</v>
      </c>
      <c r="C79" s="863" t="str">
        <f>IF(様式一覧表!$D$5="","",様式一覧表!$D$5)</f>
        <v/>
      </c>
      <c r="D79" s="863" t="str">
        <f>'コード '!$C$1</f>
        <v>本邦生産者</v>
      </c>
      <c r="E79" s="864" t="s">
        <v>393</v>
      </c>
      <c r="F79" s="865" t="str">
        <f>IF('C-1'!F79="","",'C-1'!F79)</f>
        <v/>
      </c>
      <c r="G79" s="865" t="str">
        <f>IF('C-1'!G79="","",'C-1'!G79)</f>
        <v/>
      </c>
      <c r="H79" s="865" t="str">
        <f>IF('C-1'!H79="","",'C-1'!H79)</f>
        <v/>
      </c>
      <c r="I79" s="866" t="str">
        <f ca="1">IF('C-1'!I79="","","【"&amp;ROUND(IFERROR(IF(ABS('C-1'!I79)&gt;=10,IF('C-1'!I79&gt;=0,'C-1'!I79*RANDBETWEEN(80,90)*0.01,'C-1'!I79*RANDBETWEEN(110,120)*0.01),'C-1'!I79-RANDBETWEEN(1,3)),0),0)&amp;"～"&amp;ROUND(IFERROR(IF(ABS('C-1'!I79)&gt;=10,IF('C-1'!I79&gt;=0,'C-1'!I79*RANDBETWEEN(110,120)*0.01,'C-1'!I79*RANDBETWEEN(80,90)*0.01),'C-1'!I79+RANDBETWEEN(1,3)),0),0)&amp;"】")</f>
        <v/>
      </c>
      <c r="J79" s="866" t="str">
        <f ca="1">IF('C-1'!J79="","","【"&amp;ROUND(IFERROR(IF(ABS('C-1'!J79)&gt;=10,IF('C-1'!J79&gt;=0,'C-1'!J79*RANDBETWEEN(80,90)*0.01,'C-1'!J79*RANDBETWEEN(110,120)*0.01),'C-1'!J79-RANDBETWEEN(1,3)),0),0)&amp;"～"&amp;ROUND(IFERROR(IF(ABS('C-1'!J79)&gt;=10,IF('C-1'!J79&gt;=0,'C-1'!J79*RANDBETWEEN(110,120)*0.01,'C-1'!J79*RANDBETWEEN(80,90)*0.01),'C-1'!J79+RANDBETWEEN(1,3)),0),0)&amp;"】")</f>
        <v/>
      </c>
      <c r="K79" s="865" t="str">
        <f>IF('C-1'!K79="","",'C-1'!K79)</f>
        <v/>
      </c>
      <c r="L79" s="84" t="str">
        <f ca="1">IF('C-1'!L79="","","【"&amp;ROUND(IFERROR(IF(ABS('C-1'!L79)&gt;=10,IF('C-1'!L79&gt;=0,'C-1'!L79*RANDBETWEEN(80,90)*0.01,'C-1'!L79*RANDBETWEEN(110,120)*0.01),'C-1'!L79-RANDBETWEEN(1,3)),0),0)&amp;"～"&amp;ROUND(IFERROR(IF(ABS('C-1'!L79)&gt;=10,IF('C-1'!L79&gt;=0,'C-1'!L79*RANDBETWEEN(110,120)*0.01,'C-1'!L79*RANDBETWEEN(80,90)*0.01),'C-1'!L79+RANDBETWEEN(1,3)),0),0)&amp;"】")</f>
        <v/>
      </c>
      <c r="M79" s="83" t="str">
        <f ca="1">IF('C-1'!M79="","","【"&amp;ROUND(IFERROR(IF(ABS('C-1'!M79)&gt;=10,IF('C-1'!M79&gt;=0,'C-1'!M79*RANDBETWEEN(80,90)*0.01,'C-1'!M79*RANDBETWEEN(110,120)*0.01),'C-1'!M79-RANDBETWEEN(1,3)),0),0)&amp;"～"&amp;ROUND(IFERROR(IF(ABS('C-1'!M79)&gt;=10,IF('C-1'!M79&gt;=0,'C-1'!M79*RANDBETWEEN(110,120)*0.01,'C-1'!M79*RANDBETWEEN(80,90)*0.01),'C-1'!M79+RANDBETWEEN(1,3)),0),0)&amp;"】")</f>
        <v/>
      </c>
      <c r="N79" s="85" t="str">
        <f ca="1">IF('C-1'!N79="","","【"&amp;ROUND(IFERROR(IF(ABS('C-1'!N79)&gt;=10,IF('C-1'!N79&gt;=0,'C-1'!N79*RANDBETWEEN(80,90)*0.01,'C-1'!N79*RANDBETWEEN(110,120)*0.01),'C-1'!N79-RANDBETWEEN(1,3)),0),0)&amp;"～"&amp;ROUND(IFERROR(IF(ABS('C-1'!N79)&gt;=10,IF('C-1'!N79&gt;=0,'C-1'!N79*RANDBETWEEN(110,120)*0.01,'C-1'!N79*RANDBETWEEN(80,90)*0.01),'C-1'!N79+RANDBETWEEN(1,3)),0),0)&amp;"】")</f>
        <v/>
      </c>
      <c r="O79" s="85" t="str">
        <f ca="1">IF('C-1'!O79="","","【"&amp;ROUND(IFERROR(IF(ABS('C-1'!O79)&gt;=10,IF('C-1'!O79&gt;=0,'C-1'!O79*RANDBETWEEN(80,90)*0.01,'C-1'!O79*RANDBETWEEN(110,120)*0.01),'C-1'!O79-RANDBETWEEN(1,3)),0),0)&amp;"～"&amp;ROUND(IFERROR(IF(ABS('C-1'!O79)&gt;=10,IF('C-1'!O79&gt;=0,'C-1'!O79*RANDBETWEEN(110,120)*0.01,'C-1'!O79*RANDBETWEEN(80,90)*0.01),'C-1'!O79+RANDBETWEEN(1,3)),0),0)&amp;"】")</f>
        <v/>
      </c>
      <c r="P79" s="85" t="str">
        <f ca="1">IF('C-1'!P79="","","【"&amp;ROUND(IFERROR(IF(ABS('C-1'!P79)&gt;=10,IF('C-1'!P79&gt;=0,'C-1'!P79*RANDBETWEEN(80,90)*0.01,'C-1'!P79*RANDBETWEEN(110,120)*0.01),'C-1'!P79-RANDBETWEEN(1,3)),0),0)&amp;"～"&amp;ROUND(IFERROR(IF(ABS('C-1'!P79)&gt;=10,IF('C-1'!P79&gt;=0,'C-1'!P79*RANDBETWEEN(110,120)*0.01,'C-1'!P79*RANDBETWEEN(80,90)*0.01),'C-1'!P79+RANDBETWEEN(1,3)),0),0)&amp;"】")</f>
        <v/>
      </c>
      <c r="Q79" s="86" t="str">
        <f ca="1">IF('C-1'!Q79="","","【"&amp;ROUND(IFERROR(IF(ABS('C-1'!Q79)&gt;=10,IF('C-1'!Q79&gt;=0,'C-1'!Q79*RANDBETWEEN(80,90)*0.01,'C-1'!Q79*RANDBETWEEN(110,120)*0.01),'C-1'!Q79-RANDBETWEEN(1,3)),0),0)&amp;"～"&amp;ROUND(IFERROR(IF(ABS('C-1'!Q79)&gt;=10,IF('C-1'!Q79&gt;=0,'C-1'!Q79*RANDBETWEEN(110,120)*0.01,'C-1'!Q79*RANDBETWEEN(80,90)*0.01),'C-1'!Q79+RANDBETWEEN(1,3)),0),0)&amp;"】")</f>
        <v/>
      </c>
      <c r="R79" s="86" t="str">
        <f ca="1">IF('C-1'!R79="","","【"&amp;ROUND(IFERROR(IF(ABS('C-1'!R79)&gt;=10,IF('C-1'!R79&gt;=0,'C-1'!R79*RANDBETWEEN(80,90)*0.01,'C-1'!R79*RANDBETWEEN(110,120)*0.01),'C-1'!R79-RANDBETWEEN(1,3)),0),0)&amp;"～"&amp;ROUND(IFERROR(IF(ABS('C-1'!R79)&gt;=10,IF('C-1'!R79&gt;=0,'C-1'!R79*RANDBETWEEN(110,120)*0.01,'C-1'!R79*RANDBETWEEN(80,90)*0.01),'C-1'!R79+RANDBETWEEN(1,3)),0),0)&amp;"】")</f>
        <v/>
      </c>
      <c r="S79" s="86" t="str">
        <f ca="1">IF('C-1'!S79="","","【"&amp;ROUND(IFERROR(IF(ABS('C-1'!S79)&gt;=10,IF('C-1'!S79&gt;=0,'C-1'!S79*RANDBETWEEN(80,90)*0.01,'C-1'!S79*RANDBETWEEN(110,120)*0.01),'C-1'!S79-RANDBETWEEN(1,3)),0),0)&amp;"～"&amp;ROUND(IFERROR(IF(ABS('C-1'!S79)&gt;=10,IF('C-1'!S79&gt;=0,'C-1'!S79*RANDBETWEEN(110,120)*0.01,'C-1'!S79*RANDBETWEEN(80,90)*0.01),'C-1'!S79+RANDBETWEEN(1,3)),0),0)&amp;"】")</f>
        <v/>
      </c>
      <c r="T79" s="86" t="str">
        <f ca="1">IF('C-1'!T79="","","【"&amp;ROUND(IFERROR(IF(ABS('C-1'!T79)&gt;=10,IF('C-1'!T79&gt;=0,'C-1'!T79*RANDBETWEEN(80,90)*0.01,'C-1'!T79*RANDBETWEEN(110,120)*0.01),'C-1'!T79-RANDBETWEEN(1,3)),0),0)&amp;"～"&amp;ROUND(IFERROR(IF(ABS('C-1'!T79)&gt;=10,IF('C-1'!T79&gt;=0,'C-1'!T79*RANDBETWEEN(110,120)*0.01,'C-1'!T79*RANDBETWEEN(80,90)*0.01),'C-1'!T79+RANDBETWEEN(1,3)),0),0)&amp;"】")</f>
        <v/>
      </c>
      <c r="U79" s="86" t="str">
        <f ca="1">IF('C-1'!U79="","","【"&amp;ROUND(IFERROR(IF(ABS('C-1'!U79)&gt;=10,IF('C-1'!U79&gt;=0,'C-1'!U79*RANDBETWEEN(80,90)*0.01,'C-1'!U79*RANDBETWEEN(110,120)*0.01),'C-1'!U79-RANDBETWEEN(1,3)),0),0)&amp;"～"&amp;ROUND(IFERROR(IF(ABS('C-1'!U79)&gt;=10,IF('C-1'!U79&gt;=0,'C-1'!U79*RANDBETWEEN(110,120)*0.01,'C-1'!U79*RANDBETWEEN(80,90)*0.01),'C-1'!U79+RANDBETWEEN(1,3)),0),0)&amp;"】")</f>
        <v/>
      </c>
      <c r="V79" s="356" t="str">
        <f ca="1">IF('C-1'!V79="","","【"&amp;ROUND(IFERROR(IF(ABS('C-1'!V79)&gt;=10,IF('C-1'!V79&gt;=0,'C-1'!V79*RANDBETWEEN(80,90)*0.01,'C-1'!V79*RANDBETWEEN(110,120)*0.01),'C-1'!V79-RANDBETWEEN(1,3)),0),0)&amp;"～"&amp;ROUND(IFERROR(IF(ABS('C-1'!V79)&gt;=10,IF('C-1'!V79&gt;=0,'C-1'!V79*RANDBETWEEN(110,120)*0.01,'C-1'!V79*RANDBETWEEN(80,90)*0.01),'C-1'!V79+RANDBETWEEN(1,3)),0),0)&amp;"】")</f>
        <v/>
      </c>
      <c r="W79" s="615" t="str">
        <f ca="1">IF('C-1'!W79="","","【"&amp;ROUND(IFERROR(IF(ABS('C-1'!W79)&gt;=10,IF('C-1'!W79&gt;=0,'C-1'!W79*RANDBETWEEN(80,90)*0.01,'C-1'!W79*RANDBETWEEN(110,120)*0.01),'C-1'!W79-RANDBETWEEN(1,3)),0),0)&amp;"～"&amp;ROUND(IFERROR(IF(ABS('C-1'!W79)&gt;=10,IF('C-1'!W79&gt;=0,'C-1'!W79*RANDBETWEEN(110,120)*0.01,'C-1'!W79*RANDBETWEEN(80,90)*0.01),'C-1'!W79+RANDBETWEEN(1,3)),0),0)&amp;"】")</f>
        <v>【-3～3】</v>
      </c>
    </row>
    <row r="80" spans="2:23" ht="15" customHeight="1" x14ac:dyDescent="0.15">
      <c r="B80" s="850" t="s">
        <v>399</v>
      </c>
      <c r="C80" s="863" t="str">
        <f>IF(様式一覧表!$D$5="","",様式一覧表!$D$5)</f>
        <v/>
      </c>
      <c r="D80" s="863" t="str">
        <f>'コード '!$C$1</f>
        <v>本邦生産者</v>
      </c>
      <c r="E80" s="864" t="s">
        <v>393</v>
      </c>
      <c r="F80" s="865" t="str">
        <f>IF('C-1'!F80="","",'C-1'!F80)</f>
        <v/>
      </c>
      <c r="G80" s="865" t="str">
        <f>IF('C-1'!G80="","",'C-1'!G80)</f>
        <v/>
      </c>
      <c r="H80" s="865" t="str">
        <f>IF('C-1'!H80="","",'C-1'!H80)</f>
        <v/>
      </c>
      <c r="I80" s="866" t="str">
        <f ca="1">IF('C-1'!I80="","","【"&amp;ROUND(IFERROR(IF(ABS('C-1'!I80)&gt;=10,IF('C-1'!I80&gt;=0,'C-1'!I80*RANDBETWEEN(80,90)*0.01,'C-1'!I80*RANDBETWEEN(110,120)*0.01),'C-1'!I80-RANDBETWEEN(1,3)),0),0)&amp;"～"&amp;ROUND(IFERROR(IF(ABS('C-1'!I80)&gt;=10,IF('C-1'!I80&gt;=0,'C-1'!I80*RANDBETWEEN(110,120)*0.01,'C-1'!I80*RANDBETWEEN(80,90)*0.01),'C-1'!I80+RANDBETWEEN(1,3)),0),0)&amp;"】")</f>
        <v/>
      </c>
      <c r="J80" s="866" t="str">
        <f ca="1">IF('C-1'!J80="","","【"&amp;ROUND(IFERROR(IF(ABS('C-1'!J80)&gt;=10,IF('C-1'!J80&gt;=0,'C-1'!J80*RANDBETWEEN(80,90)*0.01,'C-1'!J80*RANDBETWEEN(110,120)*0.01),'C-1'!J80-RANDBETWEEN(1,3)),0),0)&amp;"～"&amp;ROUND(IFERROR(IF(ABS('C-1'!J80)&gt;=10,IF('C-1'!J80&gt;=0,'C-1'!J80*RANDBETWEEN(110,120)*0.01,'C-1'!J80*RANDBETWEEN(80,90)*0.01),'C-1'!J80+RANDBETWEEN(1,3)),0),0)&amp;"】")</f>
        <v/>
      </c>
      <c r="K80" s="865" t="str">
        <f>IF('C-1'!K80="","",'C-1'!K80)</f>
        <v/>
      </c>
      <c r="L80" s="84" t="str">
        <f ca="1">IF('C-1'!L80="","","【"&amp;ROUND(IFERROR(IF(ABS('C-1'!L80)&gt;=10,IF('C-1'!L80&gt;=0,'C-1'!L80*RANDBETWEEN(80,90)*0.01,'C-1'!L80*RANDBETWEEN(110,120)*0.01),'C-1'!L80-RANDBETWEEN(1,3)),0),0)&amp;"～"&amp;ROUND(IFERROR(IF(ABS('C-1'!L80)&gt;=10,IF('C-1'!L80&gt;=0,'C-1'!L80*RANDBETWEEN(110,120)*0.01,'C-1'!L80*RANDBETWEEN(80,90)*0.01),'C-1'!L80+RANDBETWEEN(1,3)),0),0)&amp;"】")</f>
        <v/>
      </c>
      <c r="M80" s="83" t="str">
        <f ca="1">IF('C-1'!M80="","","【"&amp;ROUND(IFERROR(IF(ABS('C-1'!M80)&gt;=10,IF('C-1'!M80&gt;=0,'C-1'!M80*RANDBETWEEN(80,90)*0.01,'C-1'!M80*RANDBETWEEN(110,120)*0.01),'C-1'!M80-RANDBETWEEN(1,3)),0),0)&amp;"～"&amp;ROUND(IFERROR(IF(ABS('C-1'!M80)&gt;=10,IF('C-1'!M80&gt;=0,'C-1'!M80*RANDBETWEEN(110,120)*0.01,'C-1'!M80*RANDBETWEEN(80,90)*0.01),'C-1'!M80+RANDBETWEEN(1,3)),0),0)&amp;"】")</f>
        <v/>
      </c>
      <c r="N80" s="85" t="str">
        <f ca="1">IF('C-1'!N80="","","【"&amp;ROUND(IFERROR(IF(ABS('C-1'!N80)&gt;=10,IF('C-1'!N80&gt;=0,'C-1'!N80*RANDBETWEEN(80,90)*0.01,'C-1'!N80*RANDBETWEEN(110,120)*0.01),'C-1'!N80-RANDBETWEEN(1,3)),0),0)&amp;"～"&amp;ROUND(IFERROR(IF(ABS('C-1'!N80)&gt;=10,IF('C-1'!N80&gt;=0,'C-1'!N80*RANDBETWEEN(110,120)*0.01,'C-1'!N80*RANDBETWEEN(80,90)*0.01),'C-1'!N80+RANDBETWEEN(1,3)),0),0)&amp;"】")</f>
        <v/>
      </c>
      <c r="O80" s="85" t="str">
        <f ca="1">IF('C-1'!O80="","","【"&amp;ROUND(IFERROR(IF(ABS('C-1'!O80)&gt;=10,IF('C-1'!O80&gt;=0,'C-1'!O80*RANDBETWEEN(80,90)*0.01,'C-1'!O80*RANDBETWEEN(110,120)*0.01),'C-1'!O80-RANDBETWEEN(1,3)),0),0)&amp;"～"&amp;ROUND(IFERROR(IF(ABS('C-1'!O80)&gt;=10,IF('C-1'!O80&gt;=0,'C-1'!O80*RANDBETWEEN(110,120)*0.01,'C-1'!O80*RANDBETWEEN(80,90)*0.01),'C-1'!O80+RANDBETWEEN(1,3)),0),0)&amp;"】")</f>
        <v/>
      </c>
      <c r="P80" s="85" t="str">
        <f ca="1">IF('C-1'!P80="","","【"&amp;ROUND(IFERROR(IF(ABS('C-1'!P80)&gt;=10,IF('C-1'!P80&gt;=0,'C-1'!P80*RANDBETWEEN(80,90)*0.01,'C-1'!P80*RANDBETWEEN(110,120)*0.01),'C-1'!P80-RANDBETWEEN(1,3)),0),0)&amp;"～"&amp;ROUND(IFERROR(IF(ABS('C-1'!P80)&gt;=10,IF('C-1'!P80&gt;=0,'C-1'!P80*RANDBETWEEN(110,120)*0.01,'C-1'!P80*RANDBETWEEN(80,90)*0.01),'C-1'!P80+RANDBETWEEN(1,3)),0),0)&amp;"】")</f>
        <v/>
      </c>
      <c r="Q80" s="86" t="str">
        <f ca="1">IF('C-1'!Q80="","","【"&amp;ROUND(IFERROR(IF(ABS('C-1'!Q80)&gt;=10,IF('C-1'!Q80&gt;=0,'C-1'!Q80*RANDBETWEEN(80,90)*0.01,'C-1'!Q80*RANDBETWEEN(110,120)*0.01),'C-1'!Q80-RANDBETWEEN(1,3)),0),0)&amp;"～"&amp;ROUND(IFERROR(IF(ABS('C-1'!Q80)&gt;=10,IF('C-1'!Q80&gt;=0,'C-1'!Q80*RANDBETWEEN(110,120)*0.01,'C-1'!Q80*RANDBETWEEN(80,90)*0.01),'C-1'!Q80+RANDBETWEEN(1,3)),0),0)&amp;"】")</f>
        <v/>
      </c>
      <c r="R80" s="86" t="str">
        <f ca="1">IF('C-1'!R80="","","【"&amp;ROUND(IFERROR(IF(ABS('C-1'!R80)&gt;=10,IF('C-1'!R80&gt;=0,'C-1'!R80*RANDBETWEEN(80,90)*0.01,'C-1'!R80*RANDBETWEEN(110,120)*0.01),'C-1'!R80-RANDBETWEEN(1,3)),0),0)&amp;"～"&amp;ROUND(IFERROR(IF(ABS('C-1'!R80)&gt;=10,IF('C-1'!R80&gt;=0,'C-1'!R80*RANDBETWEEN(110,120)*0.01,'C-1'!R80*RANDBETWEEN(80,90)*0.01),'C-1'!R80+RANDBETWEEN(1,3)),0),0)&amp;"】")</f>
        <v/>
      </c>
      <c r="S80" s="86" t="str">
        <f ca="1">IF('C-1'!S80="","","【"&amp;ROUND(IFERROR(IF(ABS('C-1'!S80)&gt;=10,IF('C-1'!S80&gt;=0,'C-1'!S80*RANDBETWEEN(80,90)*0.01,'C-1'!S80*RANDBETWEEN(110,120)*0.01),'C-1'!S80-RANDBETWEEN(1,3)),0),0)&amp;"～"&amp;ROUND(IFERROR(IF(ABS('C-1'!S80)&gt;=10,IF('C-1'!S80&gt;=0,'C-1'!S80*RANDBETWEEN(110,120)*0.01,'C-1'!S80*RANDBETWEEN(80,90)*0.01),'C-1'!S80+RANDBETWEEN(1,3)),0),0)&amp;"】")</f>
        <v/>
      </c>
      <c r="T80" s="86" t="str">
        <f ca="1">IF('C-1'!T80="","","【"&amp;ROUND(IFERROR(IF(ABS('C-1'!T80)&gt;=10,IF('C-1'!T80&gt;=0,'C-1'!T80*RANDBETWEEN(80,90)*0.01,'C-1'!T80*RANDBETWEEN(110,120)*0.01),'C-1'!T80-RANDBETWEEN(1,3)),0),0)&amp;"～"&amp;ROUND(IFERROR(IF(ABS('C-1'!T80)&gt;=10,IF('C-1'!T80&gt;=0,'C-1'!T80*RANDBETWEEN(110,120)*0.01,'C-1'!T80*RANDBETWEEN(80,90)*0.01),'C-1'!T80+RANDBETWEEN(1,3)),0),0)&amp;"】")</f>
        <v/>
      </c>
      <c r="U80" s="86" t="str">
        <f ca="1">IF('C-1'!U80="","","【"&amp;ROUND(IFERROR(IF(ABS('C-1'!U80)&gt;=10,IF('C-1'!U80&gt;=0,'C-1'!U80*RANDBETWEEN(80,90)*0.01,'C-1'!U80*RANDBETWEEN(110,120)*0.01),'C-1'!U80-RANDBETWEEN(1,3)),0),0)&amp;"～"&amp;ROUND(IFERROR(IF(ABS('C-1'!U80)&gt;=10,IF('C-1'!U80&gt;=0,'C-1'!U80*RANDBETWEEN(110,120)*0.01,'C-1'!U80*RANDBETWEEN(80,90)*0.01),'C-1'!U80+RANDBETWEEN(1,3)),0),0)&amp;"】")</f>
        <v/>
      </c>
      <c r="V80" s="356" t="str">
        <f ca="1">IF('C-1'!V80="","","【"&amp;ROUND(IFERROR(IF(ABS('C-1'!V80)&gt;=10,IF('C-1'!V80&gt;=0,'C-1'!V80*RANDBETWEEN(80,90)*0.01,'C-1'!V80*RANDBETWEEN(110,120)*0.01),'C-1'!V80-RANDBETWEEN(1,3)),0),0)&amp;"～"&amp;ROUND(IFERROR(IF(ABS('C-1'!V80)&gt;=10,IF('C-1'!V80&gt;=0,'C-1'!V80*RANDBETWEEN(110,120)*0.01,'C-1'!V80*RANDBETWEEN(80,90)*0.01),'C-1'!V80+RANDBETWEEN(1,3)),0),0)&amp;"】")</f>
        <v/>
      </c>
      <c r="W80" s="615" t="str">
        <f ca="1">IF('C-1'!W80="","","【"&amp;ROUND(IFERROR(IF(ABS('C-1'!W80)&gt;=10,IF('C-1'!W80&gt;=0,'C-1'!W80*RANDBETWEEN(80,90)*0.01,'C-1'!W80*RANDBETWEEN(110,120)*0.01),'C-1'!W80-RANDBETWEEN(1,3)),0),0)&amp;"～"&amp;ROUND(IFERROR(IF(ABS('C-1'!W80)&gt;=10,IF('C-1'!W80&gt;=0,'C-1'!W80*RANDBETWEEN(110,120)*0.01,'C-1'!W80*RANDBETWEEN(80,90)*0.01),'C-1'!W80+RANDBETWEEN(1,3)),0),0)&amp;"】")</f>
        <v>【-3～3】</v>
      </c>
    </row>
    <row r="81" spans="2:23" ht="15" customHeight="1" x14ac:dyDescent="0.15">
      <c r="B81" s="850" t="s">
        <v>399</v>
      </c>
      <c r="C81" s="863" t="str">
        <f>IF(様式一覧表!$D$5="","",様式一覧表!$D$5)</f>
        <v/>
      </c>
      <c r="D81" s="863" t="str">
        <f>'コード '!$C$1</f>
        <v>本邦生産者</v>
      </c>
      <c r="E81" s="864" t="s">
        <v>393</v>
      </c>
      <c r="F81" s="865" t="str">
        <f>IF('C-1'!F81="","",'C-1'!F81)</f>
        <v/>
      </c>
      <c r="G81" s="865" t="str">
        <f>IF('C-1'!G81="","",'C-1'!G81)</f>
        <v/>
      </c>
      <c r="H81" s="865" t="str">
        <f>IF('C-1'!H81="","",'C-1'!H81)</f>
        <v/>
      </c>
      <c r="I81" s="866" t="str">
        <f ca="1">IF('C-1'!I81="","","【"&amp;ROUND(IFERROR(IF(ABS('C-1'!I81)&gt;=10,IF('C-1'!I81&gt;=0,'C-1'!I81*RANDBETWEEN(80,90)*0.01,'C-1'!I81*RANDBETWEEN(110,120)*0.01),'C-1'!I81-RANDBETWEEN(1,3)),0),0)&amp;"～"&amp;ROUND(IFERROR(IF(ABS('C-1'!I81)&gt;=10,IF('C-1'!I81&gt;=0,'C-1'!I81*RANDBETWEEN(110,120)*0.01,'C-1'!I81*RANDBETWEEN(80,90)*0.01),'C-1'!I81+RANDBETWEEN(1,3)),0),0)&amp;"】")</f>
        <v/>
      </c>
      <c r="J81" s="866" t="str">
        <f ca="1">IF('C-1'!J81="","","【"&amp;ROUND(IFERROR(IF(ABS('C-1'!J81)&gt;=10,IF('C-1'!J81&gt;=0,'C-1'!J81*RANDBETWEEN(80,90)*0.01,'C-1'!J81*RANDBETWEEN(110,120)*0.01),'C-1'!J81-RANDBETWEEN(1,3)),0),0)&amp;"～"&amp;ROUND(IFERROR(IF(ABS('C-1'!J81)&gt;=10,IF('C-1'!J81&gt;=0,'C-1'!J81*RANDBETWEEN(110,120)*0.01,'C-1'!J81*RANDBETWEEN(80,90)*0.01),'C-1'!J81+RANDBETWEEN(1,3)),0),0)&amp;"】")</f>
        <v/>
      </c>
      <c r="K81" s="865" t="str">
        <f>IF('C-1'!K81="","",'C-1'!K81)</f>
        <v/>
      </c>
      <c r="L81" s="84" t="str">
        <f ca="1">IF('C-1'!L81="","","【"&amp;ROUND(IFERROR(IF(ABS('C-1'!L81)&gt;=10,IF('C-1'!L81&gt;=0,'C-1'!L81*RANDBETWEEN(80,90)*0.01,'C-1'!L81*RANDBETWEEN(110,120)*0.01),'C-1'!L81-RANDBETWEEN(1,3)),0),0)&amp;"～"&amp;ROUND(IFERROR(IF(ABS('C-1'!L81)&gt;=10,IF('C-1'!L81&gt;=0,'C-1'!L81*RANDBETWEEN(110,120)*0.01,'C-1'!L81*RANDBETWEEN(80,90)*0.01),'C-1'!L81+RANDBETWEEN(1,3)),0),0)&amp;"】")</f>
        <v/>
      </c>
      <c r="M81" s="83" t="str">
        <f ca="1">IF('C-1'!M81="","","【"&amp;ROUND(IFERROR(IF(ABS('C-1'!M81)&gt;=10,IF('C-1'!M81&gt;=0,'C-1'!M81*RANDBETWEEN(80,90)*0.01,'C-1'!M81*RANDBETWEEN(110,120)*0.01),'C-1'!M81-RANDBETWEEN(1,3)),0),0)&amp;"～"&amp;ROUND(IFERROR(IF(ABS('C-1'!M81)&gt;=10,IF('C-1'!M81&gt;=0,'C-1'!M81*RANDBETWEEN(110,120)*0.01,'C-1'!M81*RANDBETWEEN(80,90)*0.01),'C-1'!M81+RANDBETWEEN(1,3)),0),0)&amp;"】")</f>
        <v/>
      </c>
      <c r="N81" s="85" t="str">
        <f ca="1">IF('C-1'!N81="","","【"&amp;ROUND(IFERROR(IF(ABS('C-1'!N81)&gt;=10,IF('C-1'!N81&gt;=0,'C-1'!N81*RANDBETWEEN(80,90)*0.01,'C-1'!N81*RANDBETWEEN(110,120)*0.01),'C-1'!N81-RANDBETWEEN(1,3)),0),0)&amp;"～"&amp;ROUND(IFERROR(IF(ABS('C-1'!N81)&gt;=10,IF('C-1'!N81&gt;=0,'C-1'!N81*RANDBETWEEN(110,120)*0.01,'C-1'!N81*RANDBETWEEN(80,90)*0.01),'C-1'!N81+RANDBETWEEN(1,3)),0),0)&amp;"】")</f>
        <v/>
      </c>
      <c r="O81" s="85" t="str">
        <f ca="1">IF('C-1'!O81="","","【"&amp;ROUND(IFERROR(IF(ABS('C-1'!O81)&gt;=10,IF('C-1'!O81&gt;=0,'C-1'!O81*RANDBETWEEN(80,90)*0.01,'C-1'!O81*RANDBETWEEN(110,120)*0.01),'C-1'!O81-RANDBETWEEN(1,3)),0),0)&amp;"～"&amp;ROUND(IFERROR(IF(ABS('C-1'!O81)&gt;=10,IF('C-1'!O81&gt;=0,'C-1'!O81*RANDBETWEEN(110,120)*0.01,'C-1'!O81*RANDBETWEEN(80,90)*0.01),'C-1'!O81+RANDBETWEEN(1,3)),0),0)&amp;"】")</f>
        <v/>
      </c>
      <c r="P81" s="85" t="str">
        <f ca="1">IF('C-1'!P81="","","【"&amp;ROUND(IFERROR(IF(ABS('C-1'!P81)&gt;=10,IF('C-1'!P81&gt;=0,'C-1'!P81*RANDBETWEEN(80,90)*0.01,'C-1'!P81*RANDBETWEEN(110,120)*0.01),'C-1'!P81-RANDBETWEEN(1,3)),0),0)&amp;"～"&amp;ROUND(IFERROR(IF(ABS('C-1'!P81)&gt;=10,IF('C-1'!P81&gt;=0,'C-1'!P81*RANDBETWEEN(110,120)*0.01,'C-1'!P81*RANDBETWEEN(80,90)*0.01),'C-1'!P81+RANDBETWEEN(1,3)),0),0)&amp;"】")</f>
        <v/>
      </c>
      <c r="Q81" s="86" t="str">
        <f ca="1">IF('C-1'!Q81="","","【"&amp;ROUND(IFERROR(IF(ABS('C-1'!Q81)&gt;=10,IF('C-1'!Q81&gt;=0,'C-1'!Q81*RANDBETWEEN(80,90)*0.01,'C-1'!Q81*RANDBETWEEN(110,120)*0.01),'C-1'!Q81-RANDBETWEEN(1,3)),0),0)&amp;"～"&amp;ROUND(IFERROR(IF(ABS('C-1'!Q81)&gt;=10,IF('C-1'!Q81&gt;=0,'C-1'!Q81*RANDBETWEEN(110,120)*0.01,'C-1'!Q81*RANDBETWEEN(80,90)*0.01),'C-1'!Q81+RANDBETWEEN(1,3)),0),0)&amp;"】")</f>
        <v/>
      </c>
      <c r="R81" s="86" t="str">
        <f ca="1">IF('C-1'!R81="","","【"&amp;ROUND(IFERROR(IF(ABS('C-1'!R81)&gt;=10,IF('C-1'!R81&gt;=0,'C-1'!R81*RANDBETWEEN(80,90)*0.01,'C-1'!R81*RANDBETWEEN(110,120)*0.01),'C-1'!R81-RANDBETWEEN(1,3)),0),0)&amp;"～"&amp;ROUND(IFERROR(IF(ABS('C-1'!R81)&gt;=10,IF('C-1'!R81&gt;=0,'C-1'!R81*RANDBETWEEN(110,120)*0.01,'C-1'!R81*RANDBETWEEN(80,90)*0.01),'C-1'!R81+RANDBETWEEN(1,3)),0),0)&amp;"】")</f>
        <v/>
      </c>
      <c r="S81" s="86" t="str">
        <f ca="1">IF('C-1'!S81="","","【"&amp;ROUND(IFERROR(IF(ABS('C-1'!S81)&gt;=10,IF('C-1'!S81&gt;=0,'C-1'!S81*RANDBETWEEN(80,90)*0.01,'C-1'!S81*RANDBETWEEN(110,120)*0.01),'C-1'!S81-RANDBETWEEN(1,3)),0),0)&amp;"～"&amp;ROUND(IFERROR(IF(ABS('C-1'!S81)&gt;=10,IF('C-1'!S81&gt;=0,'C-1'!S81*RANDBETWEEN(110,120)*0.01,'C-1'!S81*RANDBETWEEN(80,90)*0.01),'C-1'!S81+RANDBETWEEN(1,3)),0),0)&amp;"】")</f>
        <v/>
      </c>
      <c r="T81" s="86" t="str">
        <f ca="1">IF('C-1'!T81="","","【"&amp;ROUND(IFERROR(IF(ABS('C-1'!T81)&gt;=10,IF('C-1'!T81&gt;=0,'C-1'!T81*RANDBETWEEN(80,90)*0.01,'C-1'!T81*RANDBETWEEN(110,120)*0.01),'C-1'!T81-RANDBETWEEN(1,3)),0),0)&amp;"～"&amp;ROUND(IFERROR(IF(ABS('C-1'!T81)&gt;=10,IF('C-1'!T81&gt;=0,'C-1'!T81*RANDBETWEEN(110,120)*0.01,'C-1'!T81*RANDBETWEEN(80,90)*0.01),'C-1'!T81+RANDBETWEEN(1,3)),0),0)&amp;"】")</f>
        <v/>
      </c>
      <c r="U81" s="86" t="str">
        <f ca="1">IF('C-1'!U81="","","【"&amp;ROUND(IFERROR(IF(ABS('C-1'!U81)&gt;=10,IF('C-1'!U81&gt;=0,'C-1'!U81*RANDBETWEEN(80,90)*0.01,'C-1'!U81*RANDBETWEEN(110,120)*0.01),'C-1'!U81-RANDBETWEEN(1,3)),0),0)&amp;"～"&amp;ROUND(IFERROR(IF(ABS('C-1'!U81)&gt;=10,IF('C-1'!U81&gt;=0,'C-1'!U81*RANDBETWEEN(110,120)*0.01,'C-1'!U81*RANDBETWEEN(80,90)*0.01),'C-1'!U81+RANDBETWEEN(1,3)),0),0)&amp;"】")</f>
        <v/>
      </c>
      <c r="V81" s="356" t="str">
        <f ca="1">IF('C-1'!V81="","","【"&amp;ROUND(IFERROR(IF(ABS('C-1'!V81)&gt;=10,IF('C-1'!V81&gt;=0,'C-1'!V81*RANDBETWEEN(80,90)*0.01,'C-1'!V81*RANDBETWEEN(110,120)*0.01),'C-1'!V81-RANDBETWEEN(1,3)),0),0)&amp;"～"&amp;ROUND(IFERROR(IF(ABS('C-1'!V81)&gt;=10,IF('C-1'!V81&gt;=0,'C-1'!V81*RANDBETWEEN(110,120)*0.01,'C-1'!V81*RANDBETWEEN(80,90)*0.01),'C-1'!V81+RANDBETWEEN(1,3)),0),0)&amp;"】")</f>
        <v/>
      </c>
      <c r="W81" s="615" t="str">
        <f ca="1">IF('C-1'!W81="","","【"&amp;ROUND(IFERROR(IF(ABS('C-1'!W81)&gt;=10,IF('C-1'!W81&gt;=0,'C-1'!W81*RANDBETWEEN(80,90)*0.01,'C-1'!W81*RANDBETWEEN(110,120)*0.01),'C-1'!W81-RANDBETWEEN(1,3)),0),0)&amp;"～"&amp;ROUND(IFERROR(IF(ABS('C-1'!W81)&gt;=10,IF('C-1'!W81&gt;=0,'C-1'!W81*RANDBETWEEN(110,120)*0.01,'C-1'!W81*RANDBETWEEN(80,90)*0.01),'C-1'!W81+RANDBETWEEN(1,3)),0),0)&amp;"】")</f>
        <v>【-2～1】</v>
      </c>
    </row>
    <row r="82" spans="2:23" ht="15" customHeight="1" x14ac:dyDescent="0.15">
      <c r="B82" s="850" t="s">
        <v>399</v>
      </c>
      <c r="C82" s="863" t="str">
        <f>IF(様式一覧表!$D$5="","",様式一覧表!$D$5)</f>
        <v/>
      </c>
      <c r="D82" s="863" t="str">
        <f>'コード '!$C$1</f>
        <v>本邦生産者</v>
      </c>
      <c r="E82" s="864" t="s">
        <v>393</v>
      </c>
      <c r="F82" s="865" t="str">
        <f>IF('C-1'!F82="","",'C-1'!F82)</f>
        <v/>
      </c>
      <c r="G82" s="865" t="str">
        <f>IF('C-1'!G82="","",'C-1'!G82)</f>
        <v/>
      </c>
      <c r="H82" s="865" t="str">
        <f>IF('C-1'!H82="","",'C-1'!H82)</f>
        <v/>
      </c>
      <c r="I82" s="866" t="str">
        <f ca="1">IF('C-1'!I82="","","【"&amp;ROUND(IFERROR(IF(ABS('C-1'!I82)&gt;=10,IF('C-1'!I82&gt;=0,'C-1'!I82*RANDBETWEEN(80,90)*0.01,'C-1'!I82*RANDBETWEEN(110,120)*0.01),'C-1'!I82-RANDBETWEEN(1,3)),0),0)&amp;"～"&amp;ROUND(IFERROR(IF(ABS('C-1'!I82)&gt;=10,IF('C-1'!I82&gt;=0,'C-1'!I82*RANDBETWEEN(110,120)*0.01,'C-1'!I82*RANDBETWEEN(80,90)*0.01),'C-1'!I82+RANDBETWEEN(1,3)),0),0)&amp;"】")</f>
        <v/>
      </c>
      <c r="J82" s="866" t="str">
        <f ca="1">IF('C-1'!J82="","","【"&amp;ROUND(IFERROR(IF(ABS('C-1'!J82)&gt;=10,IF('C-1'!J82&gt;=0,'C-1'!J82*RANDBETWEEN(80,90)*0.01,'C-1'!J82*RANDBETWEEN(110,120)*0.01),'C-1'!J82-RANDBETWEEN(1,3)),0),0)&amp;"～"&amp;ROUND(IFERROR(IF(ABS('C-1'!J82)&gt;=10,IF('C-1'!J82&gt;=0,'C-1'!J82*RANDBETWEEN(110,120)*0.01,'C-1'!J82*RANDBETWEEN(80,90)*0.01),'C-1'!J82+RANDBETWEEN(1,3)),0),0)&amp;"】")</f>
        <v/>
      </c>
      <c r="K82" s="865" t="str">
        <f>IF('C-1'!K82="","",'C-1'!K82)</f>
        <v/>
      </c>
      <c r="L82" s="84" t="str">
        <f ca="1">IF('C-1'!L82="","","【"&amp;ROUND(IFERROR(IF(ABS('C-1'!L82)&gt;=10,IF('C-1'!L82&gt;=0,'C-1'!L82*RANDBETWEEN(80,90)*0.01,'C-1'!L82*RANDBETWEEN(110,120)*0.01),'C-1'!L82-RANDBETWEEN(1,3)),0),0)&amp;"～"&amp;ROUND(IFERROR(IF(ABS('C-1'!L82)&gt;=10,IF('C-1'!L82&gt;=0,'C-1'!L82*RANDBETWEEN(110,120)*0.01,'C-1'!L82*RANDBETWEEN(80,90)*0.01),'C-1'!L82+RANDBETWEEN(1,3)),0),0)&amp;"】")</f>
        <v/>
      </c>
      <c r="M82" s="83" t="str">
        <f ca="1">IF('C-1'!M82="","","【"&amp;ROUND(IFERROR(IF(ABS('C-1'!M82)&gt;=10,IF('C-1'!M82&gt;=0,'C-1'!M82*RANDBETWEEN(80,90)*0.01,'C-1'!M82*RANDBETWEEN(110,120)*0.01),'C-1'!M82-RANDBETWEEN(1,3)),0),0)&amp;"～"&amp;ROUND(IFERROR(IF(ABS('C-1'!M82)&gt;=10,IF('C-1'!M82&gt;=0,'C-1'!M82*RANDBETWEEN(110,120)*0.01,'C-1'!M82*RANDBETWEEN(80,90)*0.01),'C-1'!M82+RANDBETWEEN(1,3)),0),0)&amp;"】")</f>
        <v/>
      </c>
      <c r="N82" s="85" t="str">
        <f ca="1">IF('C-1'!N82="","","【"&amp;ROUND(IFERROR(IF(ABS('C-1'!N82)&gt;=10,IF('C-1'!N82&gt;=0,'C-1'!N82*RANDBETWEEN(80,90)*0.01,'C-1'!N82*RANDBETWEEN(110,120)*0.01),'C-1'!N82-RANDBETWEEN(1,3)),0),0)&amp;"～"&amp;ROUND(IFERROR(IF(ABS('C-1'!N82)&gt;=10,IF('C-1'!N82&gt;=0,'C-1'!N82*RANDBETWEEN(110,120)*0.01,'C-1'!N82*RANDBETWEEN(80,90)*0.01),'C-1'!N82+RANDBETWEEN(1,3)),0),0)&amp;"】")</f>
        <v/>
      </c>
      <c r="O82" s="85" t="str">
        <f ca="1">IF('C-1'!O82="","","【"&amp;ROUND(IFERROR(IF(ABS('C-1'!O82)&gt;=10,IF('C-1'!O82&gt;=0,'C-1'!O82*RANDBETWEEN(80,90)*0.01,'C-1'!O82*RANDBETWEEN(110,120)*0.01),'C-1'!O82-RANDBETWEEN(1,3)),0),0)&amp;"～"&amp;ROUND(IFERROR(IF(ABS('C-1'!O82)&gt;=10,IF('C-1'!O82&gt;=0,'C-1'!O82*RANDBETWEEN(110,120)*0.01,'C-1'!O82*RANDBETWEEN(80,90)*0.01),'C-1'!O82+RANDBETWEEN(1,3)),0),0)&amp;"】")</f>
        <v/>
      </c>
      <c r="P82" s="85" t="str">
        <f ca="1">IF('C-1'!P82="","","【"&amp;ROUND(IFERROR(IF(ABS('C-1'!P82)&gt;=10,IF('C-1'!P82&gt;=0,'C-1'!P82*RANDBETWEEN(80,90)*0.01,'C-1'!P82*RANDBETWEEN(110,120)*0.01),'C-1'!P82-RANDBETWEEN(1,3)),0),0)&amp;"～"&amp;ROUND(IFERROR(IF(ABS('C-1'!P82)&gt;=10,IF('C-1'!P82&gt;=0,'C-1'!P82*RANDBETWEEN(110,120)*0.01,'C-1'!P82*RANDBETWEEN(80,90)*0.01),'C-1'!P82+RANDBETWEEN(1,3)),0),0)&amp;"】")</f>
        <v/>
      </c>
      <c r="Q82" s="86" t="str">
        <f ca="1">IF('C-1'!Q82="","","【"&amp;ROUND(IFERROR(IF(ABS('C-1'!Q82)&gt;=10,IF('C-1'!Q82&gt;=0,'C-1'!Q82*RANDBETWEEN(80,90)*0.01,'C-1'!Q82*RANDBETWEEN(110,120)*0.01),'C-1'!Q82-RANDBETWEEN(1,3)),0),0)&amp;"～"&amp;ROUND(IFERROR(IF(ABS('C-1'!Q82)&gt;=10,IF('C-1'!Q82&gt;=0,'C-1'!Q82*RANDBETWEEN(110,120)*0.01,'C-1'!Q82*RANDBETWEEN(80,90)*0.01),'C-1'!Q82+RANDBETWEEN(1,3)),0),0)&amp;"】")</f>
        <v/>
      </c>
      <c r="R82" s="86" t="str">
        <f ca="1">IF('C-1'!R82="","","【"&amp;ROUND(IFERROR(IF(ABS('C-1'!R82)&gt;=10,IF('C-1'!R82&gt;=0,'C-1'!R82*RANDBETWEEN(80,90)*0.01,'C-1'!R82*RANDBETWEEN(110,120)*0.01),'C-1'!R82-RANDBETWEEN(1,3)),0),0)&amp;"～"&amp;ROUND(IFERROR(IF(ABS('C-1'!R82)&gt;=10,IF('C-1'!R82&gt;=0,'C-1'!R82*RANDBETWEEN(110,120)*0.01,'C-1'!R82*RANDBETWEEN(80,90)*0.01),'C-1'!R82+RANDBETWEEN(1,3)),0),0)&amp;"】")</f>
        <v/>
      </c>
      <c r="S82" s="86" t="str">
        <f ca="1">IF('C-1'!S82="","","【"&amp;ROUND(IFERROR(IF(ABS('C-1'!S82)&gt;=10,IF('C-1'!S82&gt;=0,'C-1'!S82*RANDBETWEEN(80,90)*0.01,'C-1'!S82*RANDBETWEEN(110,120)*0.01),'C-1'!S82-RANDBETWEEN(1,3)),0),0)&amp;"～"&amp;ROUND(IFERROR(IF(ABS('C-1'!S82)&gt;=10,IF('C-1'!S82&gt;=0,'C-1'!S82*RANDBETWEEN(110,120)*0.01,'C-1'!S82*RANDBETWEEN(80,90)*0.01),'C-1'!S82+RANDBETWEEN(1,3)),0),0)&amp;"】")</f>
        <v/>
      </c>
      <c r="T82" s="86" t="str">
        <f ca="1">IF('C-1'!T82="","","【"&amp;ROUND(IFERROR(IF(ABS('C-1'!T82)&gt;=10,IF('C-1'!T82&gt;=0,'C-1'!T82*RANDBETWEEN(80,90)*0.01,'C-1'!T82*RANDBETWEEN(110,120)*0.01),'C-1'!T82-RANDBETWEEN(1,3)),0),0)&amp;"～"&amp;ROUND(IFERROR(IF(ABS('C-1'!T82)&gt;=10,IF('C-1'!T82&gt;=0,'C-1'!T82*RANDBETWEEN(110,120)*0.01,'C-1'!T82*RANDBETWEEN(80,90)*0.01),'C-1'!T82+RANDBETWEEN(1,3)),0),0)&amp;"】")</f>
        <v/>
      </c>
      <c r="U82" s="86" t="str">
        <f ca="1">IF('C-1'!U82="","","【"&amp;ROUND(IFERROR(IF(ABS('C-1'!U82)&gt;=10,IF('C-1'!U82&gt;=0,'C-1'!U82*RANDBETWEEN(80,90)*0.01,'C-1'!U82*RANDBETWEEN(110,120)*0.01),'C-1'!U82-RANDBETWEEN(1,3)),0),0)&amp;"～"&amp;ROUND(IFERROR(IF(ABS('C-1'!U82)&gt;=10,IF('C-1'!U82&gt;=0,'C-1'!U82*RANDBETWEEN(110,120)*0.01,'C-1'!U82*RANDBETWEEN(80,90)*0.01),'C-1'!U82+RANDBETWEEN(1,3)),0),0)&amp;"】")</f>
        <v/>
      </c>
      <c r="V82" s="356" t="str">
        <f ca="1">IF('C-1'!V82="","","【"&amp;ROUND(IFERROR(IF(ABS('C-1'!V82)&gt;=10,IF('C-1'!V82&gt;=0,'C-1'!V82*RANDBETWEEN(80,90)*0.01,'C-1'!V82*RANDBETWEEN(110,120)*0.01),'C-1'!V82-RANDBETWEEN(1,3)),0),0)&amp;"～"&amp;ROUND(IFERROR(IF(ABS('C-1'!V82)&gt;=10,IF('C-1'!V82&gt;=0,'C-1'!V82*RANDBETWEEN(110,120)*0.01,'C-1'!V82*RANDBETWEEN(80,90)*0.01),'C-1'!V82+RANDBETWEEN(1,3)),0),0)&amp;"】")</f>
        <v/>
      </c>
      <c r="W82" s="615" t="str">
        <f ca="1">IF('C-1'!W82="","","【"&amp;ROUND(IFERROR(IF(ABS('C-1'!W82)&gt;=10,IF('C-1'!W82&gt;=0,'C-1'!W82*RANDBETWEEN(80,90)*0.01,'C-1'!W82*RANDBETWEEN(110,120)*0.01),'C-1'!W82-RANDBETWEEN(1,3)),0),0)&amp;"～"&amp;ROUND(IFERROR(IF(ABS('C-1'!W82)&gt;=10,IF('C-1'!W82&gt;=0,'C-1'!W82*RANDBETWEEN(110,120)*0.01,'C-1'!W82*RANDBETWEEN(80,90)*0.01),'C-1'!W82+RANDBETWEEN(1,3)),0),0)&amp;"】")</f>
        <v>【-1～1】</v>
      </c>
    </row>
    <row r="83" spans="2:23" ht="15" customHeight="1" x14ac:dyDescent="0.15">
      <c r="B83" s="850" t="s">
        <v>399</v>
      </c>
      <c r="C83" s="863" t="str">
        <f>IF(様式一覧表!$D$5="","",様式一覧表!$D$5)</f>
        <v/>
      </c>
      <c r="D83" s="863" t="str">
        <f>'コード '!$C$1</f>
        <v>本邦生産者</v>
      </c>
      <c r="E83" s="864" t="s">
        <v>393</v>
      </c>
      <c r="F83" s="865" t="str">
        <f>IF('C-1'!F83="","",'C-1'!F83)</f>
        <v/>
      </c>
      <c r="G83" s="865" t="str">
        <f>IF('C-1'!G83="","",'C-1'!G83)</f>
        <v/>
      </c>
      <c r="H83" s="865" t="str">
        <f>IF('C-1'!H83="","",'C-1'!H83)</f>
        <v/>
      </c>
      <c r="I83" s="866" t="str">
        <f ca="1">IF('C-1'!I83="","","【"&amp;ROUND(IFERROR(IF(ABS('C-1'!I83)&gt;=10,IF('C-1'!I83&gt;=0,'C-1'!I83*RANDBETWEEN(80,90)*0.01,'C-1'!I83*RANDBETWEEN(110,120)*0.01),'C-1'!I83-RANDBETWEEN(1,3)),0),0)&amp;"～"&amp;ROUND(IFERROR(IF(ABS('C-1'!I83)&gt;=10,IF('C-1'!I83&gt;=0,'C-1'!I83*RANDBETWEEN(110,120)*0.01,'C-1'!I83*RANDBETWEEN(80,90)*0.01),'C-1'!I83+RANDBETWEEN(1,3)),0),0)&amp;"】")</f>
        <v/>
      </c>
      <c r="J83" s="866" t="str">
        <f ca="1">IF('C-1'!J83="","","【"&amp;ROUND(IFERROR(IF(ABS('C-1'!J83)&gt;=10,IF('C-1'!J83&gt;=0,'C-1'!J83*RANDBETWEEN(80,90)*0.01,'C-1'!J83*RANDBETWEEN(110,120)*0.01),'C-1'!J83-RANDBETWEEN(1,3)),0),0)&amp;"～"&amp;ROUND(IFERROR(IF(ABS('C-1'!J83)&gt;=10,IF('C-1'!J83&gt;=0,'C-1'!J83*RANDBETWEEN(110,120)*0.01,'C-1'!J83*RANDBETWEEN(80,90)*0.01),'C-1'!J83+RANDBETWEEN(1,3)),0),0)&amp;"】")</f>
        <v/>
      </c>
      <c r="K83" s="865" t="str">
        <f>IF('C-1'!K83="","",'C-1'!K83)</f>
        <v/>
      </c>
      <c r="L83" s="84" t="str">
        <f ca="1">IF('C-1'!L83="","","【"&amp;ROUND(IFERROR(IF(ABS('C-1'!L83)&gt;=10,IF('C-1'!L83&gt;=0,'C-1'!L83*RANDBETWEEN(80,90)*0.01,'C-1'!L83*RANDBETWEEN(110,120)*0.01),'C-1'!L83-RANDBETWEEN(1,3)),0),0)&amp;"～"&amp;ROUND(IFERROR(IF(ABS('C-1'!L83)&gt;=10,IF('C-1'!L83&gt;=0,'C-1'!L83*RANDBETWEEN(110,120)*0.01,'C-1'!L83*RANDBETWEEN(80,90)*0.01),'C-1'!L83+RANDBETWEEN(1,3)),0),0)&amp;"】")</f>
        <v/>
      </c>
      <c r="M83" s="83" t="str">
        <f ca="1">IF('C-1'!M83="","","【"&amp;ROUND(IFERROR(IF(ABS('C-1'!M83)&gt;=10,IF('C-1'!M83&gt;=0,'C-1'!M83*RANDBETWEEN(80,90)*0.01,'C-1'!M83*RANDBETWEEN(110,120)*0.01),'C-1'!M83-RANDBETWEEN(1,3)),0),0)&amp;"～"&amp;ROUND(IFERROR(IF(ABS('C-1'!M83)&gt;=10,IF('C-1'!M83&gt;=0,'C-1'!M83*RANDBETWEEN(110,120)*0.01,'C-1'!M83*RANDBETWEEN(80,90)*0.01),'C-1'!M83+RANDBETWEEN(1,3)),0),0)&amp;"】")</f>
        <v/>
      </c>
      <c r="N83" s="85" t="str">
        <f ca="1">IF('C-1'!N83="","","【"&amp;ROUND(IFERROR(IF(ABS('C-1'!N83)&gt;=10,IF('C-1'!N83&gt;=0,'C-1'!N83*RANDBETWEEN(80,90)*0.01,'C-1'!N83*RANDBETWEEN(110,120)*0.01),'C-1'!N83-RANDBETWEEN(1,3)),0),0)&amp;"～"&amp;ROUND(IFERROR(IF(ABS('C-1'!N83)&gt;=10,IF('C-1'!N83&gt;=0,'C-1'!N83*RANDBETWEEN(110,120)*0.01,'C-1'!N83*RANDBETWEEN(80,90)*0.01),'C-1'!N83+RANDBETWEEN(1,3)),0),0)&amp;"】")</f>
        <v/>
      </c>
      <c r="O83" s="85" t="str">
        <f ca="1">IF('C-1'!O83="","","【"&amp;ROUND(IFERROR(IF(ABS('C-1'!O83)&gt;=10,IF('C-1'!O83&gt;=0,'C-1'!O83*RANDBETWEEN(80,90)*0.01,'C-1'!O83*RANDBETWEEN(110,120)*0.01),'C-1'!O83-RANDBETWEEN(1,3)),0),0)&amp;"～"&amp;ROUND(IFERROR(IF(ABS('C-1'!O83)&gt;=10,IF('C-1'!O83&gt;=0,'C-1'!O83*RANDBETWEEN(110,120)*0.01,'C-1'!O83*RANDBETWEEN(80,90)*0.01),'C-1'!O83+RANDBETWEEN(1,3)),0),0)&amp;"】")</f>
        <v/>
      </c>
      <c r="P83" s="85" t="str">
        <f ca="1">IF('C-1'!P83="","","【"&amp;ROUND(IFERROR(IF(ABS('C-1'!P83)&gt;=10,IF('C-1'!P83&gt;=0,'C-1'!P83*RANDBETWEEN(80,90)*0.01,'C-1'!P83*RANDBETWEEN(110,120)*0.01),'C-1'!P83-RANDBETWEEN(1,3)),0),0)&amp;"～"&amp;ROUND(IFERROR(IF(ABS('C-1'!P83)&gt;=10,IF('C-1'!P83&gt;=0,'C-1'!P83*RANDBETWEEN(110,120)*0.01,'C-1'!P83*RANDBETWEEN(80,90)*0.01),'C-1'!P83+RANDBETWEEN(1,3)),0),0)&amp;"】")</f>
        <v/>
      </c>
      <c r="Q83" s="86" t="str">
        <f ca="1">IF('C-1'!Q83="","","【"&amp;ROUND(IFERROR(IF(ABS('C-1'!Q83)&gt;=10,IF('C-1'!Q83&gt;=0,'C-1'!Q83*RANDBETWEEN(80,90)*0.01,'C-1'!Q83*RANDBETWEEN(110,120)*0.01),'C-1'!Q83-RANDBETWEEN(1,3)),0),0)&amp;"～"&amp;ROUND(IFERROR(IF(ABS('C-1'!Q83)&gt;=10,IF('C-1'!Q83&gt;=0,'C-1'!Q83*RANDBETWEEN(110,120)*0.01,'C-1'!Q83*RANDBETWEEN(80,90)*0.01),'C-1'!Q83+RANDBETWEEN(1,3)),0),0)&amp;"】")</f>
        <v/>
      </c>
      <c r="R83" s="86" t="str">
        <f ca="1">IF('C-1'!R83="","","【"&amp;ROUND(IFERROR(IF(ABS('C-1'!R83)&gt;=10,IF('C-1'!R83&gt;=0,'C-1'!R83*RANDBETWEEN(80,90)*0.01,'C-1'!R83*RANDBETWEEN(110,120)*0.01),'C-1'!R83-RANDBETWEEN(1,3)),0),0)&amp;"～"&amp;ROUND(IFERROR(IF(ABS('C-1'!R83)&gt;=10,IF('C-1'!R83&gt;=0,'C-1'!R83*RANDBETWEEN(110,120)*0.01,'C-1'!R83*RANDBETWEEN(80,90)*0.01),'C-1'!R83+RANDBETWEEN(1,3)),0),0)&amp;"】")</f>
        <v/>
      </c>
      <c r="S83" s="86" t="str">
        <f ca="1">IF('C-1'!S83="","","【"&amp;ROUND(IFERROR(IF(ABS('C-1'!S83)&gt;=10,IF('C-1'!S83&gt;=0,'C-1'!S83*RANDBETWEEN(80,90)*0.01,'C-1'!S83*RANDBETWEEN(110,120)*0.01),'C-1'!S83-RANDBETWEEN(1,3)),0),0)&amp;"～"&amp;ROUND(IFERROR(IF(ABS('C-1'!S83)&gt;=10,IF('C-1'!S83&gt;=0,'C-1'!S83*RANDBETWEEN(110,120)*0.01,'C-1'!S83*RANDBETWEEN(80,90)*0.01),'C-1'!S83+RANDBETWEEN(1,3)),0),0)&amp;"】")</f>
        <v/>
      </c>
      <c r="T83" s="86" t="str">
        <f ca="1">IF('C-1'!T83="","","【"&amp;ROUND(IFERROR(IF(ABS('C-1'!T83)&gt;=10,IF('C-1'!T83&gt;=0,'C-1'!T83*RANDBETWEEN(80,90)*0.01,'C-1'!T83*RANDBETWEEN(110,120)*0.01),'C-1'!T83-RANDBETWEEN(1,3)),0),0)&amp;"～"&amp;ROUND(IFERROR(IF(ABS('C-1'!T83)&gt;=10,IF('C-1'!T83&gt;=0,'C-1'!T83*RANDBETWEEN(110,120)*0.01,'C-1'!T83*RANDBETWEEN(80,90)*0.01),'C-1'!T83+RANDBETWEEN(1,3)),0),0)&amp;"】")</f>
        <v/>
      </c>
      <c r="U83" s="86" t="str">
        <f ca="1">IF('C-1'!U83="","","【"&amp;ROUND(IFERROR(IF(ABS('C-1'!U83)&gt;=10,IF('C-1'!U83&gt;=0,'C-1'!U83*RANDBETWEEN(80,90)*0.01,'C-1'!U83*RANDBETWEEN(110,120)*0.01),'C-1'!U83-RANDBETWEEN(1,3)),0),0)&amp;"～"&amp;ROUND(IFERROR(IF(ABS('C-1'!U83)&gt;=10,IF('C-1'!U83&gt;=0,'C-1'!U83*RANDBETWEEN(110,120)*0.01,'C-1'!U83*RANDBETWEEN(80,90)*0.01),'C-1'!U83+RANDBETWEEN(1,3)),0),0)&amp;"】")</f>
        <v/>
      </c>
      <c r="V83" s="356" t="str">
        <f ca="1">IF('C-1'!V83="","","【"&amp;ROUND(IFERROR(IF(ABS('C-1'!V83)&gt;=10,IF('C-1'!V83&gt;=0,'C-1'!V83*RANDBETWEEN(80,90)*0.01,'C-1'!V83*RANDBETWEEN(110,120)*0.01),'C-1'!V83-RANDBETWEEN(1,3)),0),0)&amp;"～"&amp;ROUND(IFERROR(IF(ABS('C-1'!V83)&gt;=10,IF('C-1'!V83&gt;=0,'C-1'!V83*RANDBETWEEN(110,120)*0.01,'C-1'!V83*RANDBETWEEN(80,90)*0.01),'C-1'!V83+RANDBETWEEN(1,3)),0),0)&amp;"】")</f>
        <v/>
      </c>
      <c r="W83" s="615" t="str">
        <f ca="1">IF('C-1'!W83="","","【"&amp;ROUND(IFERROR(IF(ABS('C-1'!W83)&gt;=10,IF('C-1'!W83&gt;=0,'C-1'!W83*RANDBETWEEN(80,90)*0.01,'C-1'!W83*RANDBETWEEN(110,120)*0.01),'C-1'!W83-RANDBETWEEN(1,3)),0),0)&amp;"～"&amp;ROUND(IFERROR(IF(ABS('C-1'!W83)&gt;=10,IF('C-1'!W83&gt;=0,'C-1'!W83*RANDBETWEEN(110,120)*0.01,'C-1'!W83*RANDBETWEEN(80,90)*0.01),'C-1'!W83+RANDBETWEEN(1,3)),0),0)&amp;"】")</f>
        <v>【-3～2】</v>
      </c>
    </row>
    <row r="84" spans="2:23" ht="15" customHeight="1" x14ac:dyDescent="0.15">
      <c r="B84" s="850" t="s">
        <v>399</v>
      </c>
      <c r="C84" s="863" t="str">
        <f>IF(様式一覧表!$D$5="","",様式一覧表!$D$5)</f>
        <v/>
      </c>
      <c r="D84" s="863" t="str">
        <f>'コード '!$C$1</f>
        <v>本邦生産者</v>
      </c>
      <c r="E84" s="864" t="s">
        <v>393</v>
      </c>
      <c r="F84" s="865" t="str">
        <f>IF('C-1'!F84="","",'C-1'!F84)</f>
        <v/>
      </c>
      <c r="G84" s="865" t="str">
        <f>IF('C-1'!G84="","",'C-1'!G84)</f>
        <v/>
      </c>
      <c r="H84" s="865" t="str">
        <f>IF('C-1'!H84="","",'C-1'!H84)</f>
        <v/>
      </c>
      <c r="I84" s="866" t="str">
        <f ca="1">IF('C-1'!I84="","","【"&amp;ROUND(IFERROR(IF(ABS('C-1'!I84)&gt;=10,IF('C-1'!I84&gt;=0,'C-1'!I84*RANDBETWEEN(80,90)*0.01,'C-1'!I84*RANDBETWEEN(110,120)*0.01),'C-1'!I84-RANDBETWEEN(1,3)),0),0)&amp;"～"&amp;ROUND(IFERROR(IF(ABS('C-1'!I84)&gt;=10,IF('C-1'!I84&gt;=0,'C-1'!I84*RANDBETWEEN(110,120)*0.01,'C-1'!I84*RANDBETWEEN(80,90)*0.01),'C-1'!I84+RANDBETWEEN(1,3)),0),0)&amp;"】")</f>
        <v/>
      </c>
      <c r="J84" s="866" t="str">
        <f ca="1">IF('C-1'!J84="","","【"&amp;ROUND(IFERROR(IF(ABS('C-1'!J84)&gt;=10,IF('C-1'!J84&gt;=0,'C-1'!J84*RANDBETWEEN(80,90)*0.01,'C-1'!J84*RANDBETWEEN(110,120)*0.01),'C-1'!J84-RANDBETWEEN(1,3)),0),0)&amp;"～"&amp;ROUND(IFERROR(IF(ABS('C-1'!J84)&gt;=10,IF('C-1'!J84&gt;=0,'C-1'!J84*RANDBETWEEN(110,120)*0.01,'C-1'!J84*RANDBETWEEN(80,90)*0.01),'C-1'!J84+RANDBETWEEN(1,3)),0),0)&amp;"】")</f>
        <v/>
      </c>
      <c r="K84" s="865" t="str">
        <f>IF('C-1'!K84="","",'C-1'!K84)</f>
        <v/>
      </c>
      <c r="L84" s="84" t="str">
        <f ca="1">IF('C-1'!L84="","","【"&amp;ROUND(IFERROR(IF(ABS('C-1'!L84)&gt;=10,IF('C-1'!L84&gt;=0,'C-1'!L84*RANDBETWEEN(80,90)*0.01,'C-1'!L84*RANDBETWEEN(110,120)*0.01),'C-1'!L84-RANDBETWEEN(1,3)),0),0)&amp;"～"&amp;ROUND(IFERROR(IF(ABS('C-1'!L84)&gt;=10,IF('C-1'!L84&gt;=0,'C-1'!L84*RANDBETWEEN(110,120)*0.01,'C-1'!L84*RANDBETWEEN(80,90)*0.01),'C-1'!L84+RANDBETWEEN(1,3)),0),0)&amp;"】")</f>
        <v/>
      </c>
      <c r="M84" s="83" t="str">
        <f ca="1">IF('C-1'!M84="","","【"&amp;ROUND(IFERROR(IF(ABS('C-1'!M84)&gt;=10,IF('C-1'!M84&gt;=0,'C-1'!M84*RANDBETWEEN(80,90)*0.01,'C-1'!M84*RANDBETWEEN(110,120)*0.01),'C-1'!M84-RANDBETWEEN(1,3)),0),0)&amp;"～"&amp;ROUND(IFERROR(IF(ABS('C-1'!M84)&gt;=10,IF('C-1'!M84&gt;=0,'C-1'!M84*RANDBETWEEN(110,120)*0.01,'C-1'!M84*RANDBETWEEN(80,90)*0.01),'C-1'!M84+RANDBETWEEN(1,3)),0),0)&amp;"】")</f>
        <v/>
      </c>
      <c r="N84" s="85" t="str">
        <f ca="1">IF('C-1'!N84="","","【"&amp;ROUND(IFERROR(IF(ABS('C-1'!N84)&gt;=10,IF('C-1'!N84&gt;=0,'C-1'!N84*RANDBETWEEN(80,90)*0.01,'C-1'!N84*RANDBETWEEN(110,120)*0.01),'C-1'!N84-RANDBETWEEN(1,3)),0),0)&amp;"～"&amp;ROUND(IFERROR(IF(ABS('C-1'!N84)&gt;=10,IF('C-1'!N84&gt;=0,'C-1'!N84*RANDBETWEEN(110,120)*0.01,'C-1'!N84*RANDBETWEEN(80,90)*0.01),'C-1'!N84+RANDBETWEEN(1,3)),0),0)&amp;"】")</f>
        <v/>
      </c>
      <c r="O84" s="85" t="str">
        <f ca="1">IF('C-1'!O84="","","【"&amp;ROUND(IFERROR(IF(ABS('C-1'!O84)&gt;=10,IF('C-1'!O84&gt;=0,'C-1'!O84*RANDBETWEEN(80,90)*0.01,'C-1'!O84*RANDBETWEEN(110,120)*0.01),'C-1'!O84-RANDBETWEEN(1,3)),0),0)&amp;"～"&amp;ROUND(IFERROR(IF(ABS('C-1'!O84)&gt;=10,IF('C-1'!O84&gt;=0,'C-1'!O84*RANDBETWEEN(110,120)*0.01,'C-1'!O84*RANDBETWEEN(80,90)*0.01),'C-1'!O84+RANDBETWEEN(1,3)),0),0)&amp;"】")</f>
        <v/>
      </c>
      <c r="P84" s="85" t="str">
        <f ca="1">IF('C-1'!P84="","","【"&amp;ROUND(IFERROR(IF(ABS('C-1'!P84)&gt;=10,IF('C-1'!P84&gt;=0,'C-1'!P84*RANDBETWEEN(80,90)*0.01,'C-1'!P84*RANDBETWEEN(110,120)*0.01),'C-1'!P84-RANDBETWEEN(1,3)),0),0)&amp;"～"&amp;ROUND(IFERROR(IF(ABS('C-1'!P84)&gt;=10,IF('C-1'!P84&gt;=0,'C-1'!P84*RANDBETWEEN(110,120)*0.01,'C-1'!P84*RANDBETWEEN(80,90)*0.01),'C-1'!P84+RANDBETWEEN(1,3)),0),0)&amp;"】")</f>
        <v/>
      </c>
      <c r="Q84" s="86" t="str">
        <f ca="1">IF('C-1'!Q84="","","【"&amp;ROUND(IFERROR(IF(ABS('C-1'!Q84)&gt;=10,IF('C-1'!Q84&gt;=0,'C-1'!Q84*RANDBETWEEN(80,90)*0.01,'C-1'!Q84*RANDBETWEEN(110,120)*0.01),'C-1'!Q84-RANDBETWEEN(1,3)),0),0)&amp;"～"&amp;ROUND(IFERROR(IF(ABS('C-1'!Q84)&gt;=10,IF('C-1'!Q84&gt;=0,'C-1'!Q84*RANDBETWEEN(110,120)*0.01,'C-1'!Q84*RANDBETWEEN(80,90)*0.01),'C-1'!Q84+RANDBETWEEN(1,3)),0),0)&amp;"】")</f>
        <v/>
      </c>
      <c r="R84" s="86" t="str">
        <f ca="1">IF('C-1'!R84="","","【"&amp;ROUND(IFERROR(IF(ABS('C-1'!R84)&gt;=10,IF('C-1'!R84&gt;=0,'C-1'!R84*RANDBETWEEN(80,90)*0.01,'C-1'!R84*RANDBETWEEN(110,120)*0.01),'C-1'!R84-RANDBETWEEN(1,3)),0),0)&amp;"～"&amp;ROUND(IFERROR(IF(ABS('C-1'!R84)&gt;=10,IF('C-1'!R84&gt;=0,'C-1'!R84*RANDBETWEEN(110,120)*0.01,'C-1'!R84*RANDBETWEEN(80,90)*0.01),'C-1'!R84+RANDBETWEEN(1,3)),0),0)&amp;"】")</f>
        <v/>
      </c>
      <c r="S84" s="86" t="str">
        <f ca="1">IF('C-1'!S84="","","【"&amp;ROUND(IFERROR(IF(ABS('C-1'!S84)&gt;=10,IF('C-1'!S84&gt;=0,'C-1'!S84*RANDBETWEEN(80,90)*0.01,'C-1'!S84*RANDBETWEEN(110,120)*0.01),'C-1'!S84-RANDBETWEEN(1,3)),0),0)&amp;"～"&amp;ROUND(IFERROR(IF(ABS('C-1'!S84)&gt;=10,IF('C-1'!S84&gt;=0,'C-1'!S84*RANDBETWEEN(110,120)*0.01,'C-1'!S84*RANDBETWEEN(80,90)*0.01),'C-1'!S84+RANDBETWEEN(1,3)),0),0)&amp;"】")</f>
        <v/>
      </c>
      <c r="T84" s="86" t="str">
        <f ca="1">IF('C-1'!T84="","","【"&amp;ROUND(IFERROR(IF(ABS('C-1'!T84)&gt;=10,IF('C-1'!T84&gt;=0,'C-1'!T84*RANDBETWEEN(80,90)*0.01,'C-1'!T84*RANDBETWEEN(110,120)*0.01),'C-1'!T84-RANDBETWEEN(1,3)),0),0)&amp;"～"&amp;ROUND(IFERROR(IF(ABS('C-1'!T84)&gt;=10,IF('C-1'!T84&gt;=0,'C-1'!T84*RANDBETWEEN(110,120)*0.01,'C-1'!T84*RANDBETWEEN(80,90)*0.01),'C-1'!T84+RANDBETWEEN(1,3)),0),0)&amp;"】")</f>
        <v/>
      </c>
      <c r="U84" s="86" t="str">
        <f ca="1">IF('C-1'!U84="","","【"&amp;ROUND(IFERROR(IF(ABS('C-1'!U84)&gt;=10,IF('C-1'!U84&gt;=0,'C-1'!U84*RANDBETWEEN(80,90)*0.01,'C-1'!U84*RANDBETWEEN(110,120)*0.01),'C-1'!U84-RANDBETWEEN(1,3)),0),0)&amp;"～"&amp;ROUND(IFERROR(IF(ABS('C-1'!U84)&gt;=10,IF('C-1'!U84&gt;=0,'C-1'!U84*RANDBETWEEN(110,120)*0.01,'C-1'!U84*RANDBETWEEN(80,90)*0.01),'C-1'!U84+RANDBETWEEN(1,3)),0),0)&amp;"】")</f>
        <v/>
      </c>
      <c r="V84" s="356" t="str">
        <f ca="1">IF('C-1'!V84="","","【"&amp;ROUND(IFERROR(IF(ABS('C-1'!V84)&gt;=10,IF('C-1'!V84&gt;=0,'C-1'!V84*RANDBETWEEN(80,90)*0.01,'C-1'!V84*RANDBETWEEN(110,120)*0.01),'C-1'!V84-RANDBETWEEN(1,3)),0),0)&amp;"～"&amp;ROUND(IFERROR(IF(ABS('C-1'!V84)&gt;=10,IF('C-1'!V84&gt;=0,'C-1'!V84*RANDBETWEEN(110,120)*0.01,'C-1'!V84*RANDBETWEEN(80,90)*0.01),'C-1'!V84+RANDBETWEEN(1,3)),0),0)&amp;"】")</f>
        <v/>
      </c>
      <c r="W84" s="615" t="str">
        <f ca="1">IF('C-1'!W84="","","【"&amp;ROUND(IFERROR(IF(ABS('C-1'!W84)&gt;=10,IF('C-1'!W84&gt;=0,'C-1'!W84*RANDBETWEEN(80,90)*0.01,'C-1'!W84*RANDBETWEEN(110,120)*0.01),'C-1'!W84-RANDBETWEEN(1,3)),0),0)&amp;"～"&amp;ROUND(IFERROR(IF(ABS('C-1'!W84)&gt;=10,IF('C-1'!W84&gt;=0,'C-1'!W84*RANDBETWEEN(110,120)*0.01,'C-1'!W84*RANDBETWEEN(80,90)*0.01),'C-1'!W84+RANDBETWEEN(1,3)),0),0)&amp;"】")</f>
        <v>【-2～2】</v>
      </c>
    </row>
    <row r="85" spans="2:23" ht="15" customHeight="1" thickBot="1" x14ac:dyDescent="0.2">
      <c r="B85" s="849" t="s">
        <v>399</v>
      </c>
      <c r="C85" s="867" t="str">
        <f>IF(様式一覧表!$D$5="","",様式一覧表!$D$5)</f>
        <v/>
      </c>
      <c r="D85" s="867" t="str">
        <f>'コード '!$C$1</f>
        <v>本邦生産者</v>
      </c>
      <c r="E85" s="868" t="s">
        <v>393</v>
      </c>
      <c r="F85" s="865" t="str">
        <f>IF('C-1'!F85="","",'C-1'!F85)</f>
        <v/>
      </c>
      <c r="G85" s="865" t="str">
        <f>IF('C-1'!G85="","",'C-1'!G85)</f>
        <v/>
      </c>
      <c r="H85" s="865" t="str">
        <f>IF('C-1'!H85="","",'C-1'!H85)</f>
        <v/>
      </c>
      <c r="I85" s="877" t="str">
        <f ca="1">IF('C-1'!I85="","","【"&amp;ROUND(IFERROR(IF(ABS('C-1'!I85)&gt;=10,IF('C-1'!I85&gt;=0,'C-1'!I85*RANDBETWEEN(80,90)*0.01,'C-1'!I85*RANDBETWEEN(110,120)*0.01),'C-1'!I85-RANDBETWEEN(1,3)),0),0)&amp;"～"&amp;ROUND(IFERROR(IF(ABS('C-1'!I85)&gt;=10,IF('C-1'!I85&gt;=0,'C-1'!I85*RANDBETWEEN(110,120)*0.01,'C-1'!I85*RANDBETWEEN(80,90)*0.01),'C-1'!I85+RANDBETWEEN(1,3)),0),0)&amp;"】")</f>
        <v/>
      </c>
      <c r="J85" s="877" t="str">
        <f ca="1">IF('C-1'!J85="","","【"&amp;ROUND(IFERROR(IF(ABS('C-1'!J85)&gt;=10,IF('C-1'!J85&gt;=0,'C-1'!J85*RANDBETWEEN(80,90)*0.01,'C-1'!J85*RANDBETWEEN(110,120)*0.01),'C-1'!J85-RANDBETWEEN(1,3)),0),0)&amp;"～"&amp;ROUND(IFERROR(IF(ABS('C-1'!J85)&gt;=10,IF('C-1'!J85&gt;=0,'C-1'!J85*RANDBETWEEN(110,120)*0.01,'C-1'!J85*RANDBETWEEN(80,90)*0.01),'C-1'!J85+RANDBETWEEN(1,3)),0),0)&amp;"】")</f>
        <v/>
      </c>
      <c r="K85" s="865" t="str">
        <f>IF('C-1'!K85="","",'C-1'!K85)</f>
        <v/>
      </c>
      <c r="L85" s="414" t="str">
        <f ca="1">IF('C-1'!L85="","","【"&amp;ROUND(IFERROR(IF(ABS('C-1'!L85)&gt;=10,IF('C-1'!L85&gt;=0,'C-1'!L85*RANDBETWEEN(80,90)*0.01,'C-1'!L85*RANDBETWEEN(110,120)*0.01),'C-1'!L85-RANDBETWEEN(1,3)),0),0)&amp;"～"&amp;ROUND(IFERROR(IF(ABS('C-1'!L85)&gt;=10,IF('C-1'!L85&gt;=0,'C-1'!L85*RANDBETWEEN(110,120)*0.01,'C-1'!L85*RANDBETWEEN(80,90)*0.01),'C-1'!L85+RANDBETWEEN(1,3)),0),0)&amp;"】")</f>
        <v/>
      </c>
      <c r="M85" s="413" t="str">
        <f ca="1">IF('C-1'!M85="","","【"&amp;ROUND(IFERROR(IF(ABS('C-1'!M85)&gt;=10,IF('C-1'!M85&gt;=0,'C-1'!M85*RANDBETWEEN(80,90)*0.01,'C-1'!M85*RANDBETWEEN(110,120)*0.01),'C-1'!M85-RANDBETWEEN(1,3)),0),0)&amp;"～"&amp;ROUND(IFERROR(IF(ABS('C-1'!M85)&gt;=10,IF('C-1'!M85&gt;=0,'C-1'!M85*RANDBETWEEN(110,120)*0.01,'C-1'!M85*RANDBETWEEN(80,90)*0.01),'C-1'!M85+RANDBETWEEN(1,3)),0),0)&amp;"】")</f>
        <v/>
      </c>
      <c r="N85" s="415" t="str">
        <f ca="1">IF('C-1'!N85="","","【"&amp;ROUND(IFERROR(IF(ABS('C-1'!N85)&gt;=10,IF('C-1'!N85&gt;=0,'C-1'!N85*RANDBETWEEN(80,90)*0.01,'C-1'!N85*RANDBETWEEN(110,120)*0.01),'C-1'!N85-RANDBETWEEN(1,3)),0),0)&amp;"～"&amp;ROUND(IFERROR(IF(ABS('C-1'!N85)&gt;=10,IF('C-1'!N85&gt;=0,'C-1'!N85*RANDBETWEEN(110,120)*0.01,'C-1'!N85*RANDBETWEEN(80,90)*0.01),'C-1'!N85+RANDBETWEEN(1,3)),0),0)&amp;"】")</f>
        <v/>
      </c>
      <c r="O85" s="415" t="str">
        <f ca="1">IF('C-1'!O85="","","【"&amp;ROUND(IFERROR(IF(ABS('C-1'!O85)&gt;=10,IF('C-1'!O85&gt;=0,'C-1'!O85*RANDBETWEEN(80,90)*0.01,'C-1'!O85*RANDBETWEEN(110,120)*0.01),'C-1'!O85-RANDBETWEEN(1,3)),0),0)&amp;"～"&amp;ROUND(IFERROR(IF(ABS('C-1'!O85)&gt;=10,IF('C-1'!O85&gt;=0,'C-1'!O85*RANDBETWEEN(110,120)*0.01,'C-1'!O85*RANDBETWEEN(80,90)*0.01),'C-1'!O85+RANDBETWEEN(1,3)),0),0)&amp;"】")</f>
        <v/>
      </c>
      <c r="P85" s="415" t="str">
        <f ca="1">IF('C-1'!P85="","","【"&amp;ROUND(IFERROR(IF(ABS('C-1'!P85)&gt;=10,IF('C-1'!P85&gt;=0,'C-1'!P85*RANDBETWEEN(80,90)*0.01,'C-1'!P85*RANDBETWEEN(110,120)*0.01),'C-1'!P85-RANDBETWEEN(1,3)),0),0)&amp;"～"&amp;ROUND(IFERROR(IF(ABS('C-1'!P85)&gt;=10,IF('C-1'!P85&gt;=0,'C-1'!P85*RANDBETWEEN(110,120)*0.01,'C-1'!P85*RANDBETWEEN(80,90)*0.01),'C-1'!P85+RANDBETWEEN(1,3)),0),0)&amp;"】")</f>
        <v/>
      </c>
      <c r="Q85" s="416" t="str">
        <f ca="1">IF('C-1'!Q85="","","【"&amp;ROUND(IFERROR(IF(ABS('C-1'!Q85)&gt;=10,IF('C-1'!Q85&gt;=0,'C-1'!Q85*RANDBETWEEN(80,90)*0.01,'C-1'!Q85*RANDBETWEEN(110,120)*0.01),'C-1'!Q85-RANDBETWEEN(1,3)),0),0)&amp;"～"&amp;ROUND(IFERROR(IF(ABS('C-1'!Q85)&gt;=10,IF('C-1'!Q85&gt;=0,'C-1'!Q85*RANDBETWEEN(110,120)*0.01,'C-1'!Q85*RANDBETWEEN(80,90)*0.01),'C-1'!Q85+RANDBETWEEN(1,3)),0),0)&amp;"】")</f>
        <v/>
      </c>
      <c r="R85" s="416" t="str">
        <f ca="1">IF('C-1'!R85="","","【"&amp;ROUND(IFERROR(IF(ABS('C-1'!R85)&gt;=10,IF('C-1'!R85&gt;=0,'C-1'!R85*RANDBETWEEN(80,90)*0.01,'C-1'!R85*RANDBETWEEN(110,120)*0.01),'C-1'!R85-RANDBETWEEN(1,3)),0),0)&amp;"～"&amp;ROUND(IFERROR(IF(ABS('C-1'!R85)&gt;=10,IF('C-1'!R85&gt;=0,'C-1'!R85*RANDBETWEEN(110,120)*0.01,'C-1'!R85*RANDBETWEEN(80,90)*0.01),'C-1'!R85+RANDBETWEEN(1,3)),0),0)&amp;"】")</f>
        <v/>
      </c>
      <c r="S85" s="416" t="str">
        <f ca="1">IF('C-1'!S85="","","【"&amp;ROUND(IFERROR(IF(ABS('C-1'!S85)&gt;=10,IF('C-1'!S85&gt;=0,'C-1'!S85*RANDBETWEEN(80,90)*0.01,'C-1'!S85*RANDBETWEEN(110,120)*0.01),'C-1'!S85-RANDBETWEEN(1,3)),0),0)&amp;"～"&amp;ROUND(IFERROR(IF(ABS('C-1'!S85)&gt;=10,IF('C-1'!S85&gt;=0,'C-1'!S85*RANDBETWEEN(110,120)*0.01,'C-1'!S85*RANDBETWEEN(80,90)*0.01),'C-1'!S85+RANDBETWEEN(1,3)),0),0)&amp;"】")</f>
        <v/>
      </c>
      <c r="T85" s="416" t="str">
        <f ca="1">IF('C-1'!T85="","","【"&amp;ROUND(IFERROR(IF(ABS('C-1'!T85)&gt;=10,IF('C-1'!T85&gt;=0,'C-1'!T85*RANDBETWEEN(80,90)*0.01,'C-1'!T85*RANDBETWEEN(110,120)*0.01),'C-1'!T85-RANDBETWEEN(1,3)),0),0)&amp;"～"&amp;ROUND(IFERROR(IF(ABS('C-1'!T85)&gt;=10,IF('C-1'!T85&gt;=0,'C-1'!T85*RANDBETWEEN(110,120)*0.01,'C-1'!T85*RANDBETWEEN(80,90)*0.01),'C-1'!T85+RANDBETWEEN(1,3)),0),0)&amp;"】")</f>
        <v/>
      </c>
      <c r="U85" s="416" t="str">
        <f ca="1">IF('C-1'!U85="","","【"&amp;ROUND(IFERROR(IF(ABS('C-1'!U85)&gt;=10,IF('C-1'!U85&gt;=0,'C-1'!U85*RANDBETWEEN(80,90)*0.01,'C-1'!U85*RANDBETWEEN(110,120)*0.01),'C-1'!U85-RANDBETWEEN(1,3)),0),0)&amp;"～"&amp;ROUND(IFERROR(IF(ABS('C-1'!U85)&gt;=10,IF('C-1'!U85&gt;=0,'C-1'!U85*RANDBETWEEN(110,120)*0.01,'C-1'!U85*RANDBETWEEN(80,90)*0.01),'C-1'!U85+RANDBETWEEN(1,3)),0),0)&amp;"】")</f>
        <v/>
      </c>
      <c r="V85" s="417" t="str">
        <f ca="1">IF('C-1'!V85="","","【"&amp;ROUND(IFERROR(IF(ABS('C-1'!V85)&gt;=10,IF('C-1'!V85&gt;=0,'C-1'!V85*RANDBETWEEN(80,90)*0.01,'C-1'!V85*RANDBETWEEN(110,120)*0.01),'C-1'!V85-RANDBETWEEN(1,3)),0),0)&amp;"～"&amp;ROUND(IFERROR(IF(ABS('C-1'!V85)&gt;=10,IF('C-1'!V85&gt;=0,'C-1'!V85*RANDBETWEEN(110,120)*0.01,'C-1'!V85*RANDBETWEEN(80,90)*0.01),'C-1'!V85+RANDBETWEEN(1,3)),0),0)&amp;"】")</f>
        <v/>
      </c>
      <c r="W85" s="616" t="str">
        <f ca="1">IF('C-1'!W85="","","【"&amp;ROUND(IFERROR(IF(ABS('C-1'!W85)&gt;=10,IF('C-1'!W85&gt;=0,'C-1'!W85*RANDBETWEEN(80,90)*0.01,'C-1'!W85*RANDBETWEEN(110,120)*0.01),'C-1'!W85-RANDBETWEEN(1,3)),0),0)&amp;"～"&amp;ROUND(IFERROR(IF(ABS('C-1'!W85)&gt;=10,IF('C-1'!W85&gt;=0,'C-1'!W85*RANDBETWEEN(110,120)*0.01,'C-1'!W85*RANDBETWEEN(80,90)*0.01),'C-1'!W85+RANDBETWEEN(1,3)),0),0)&amp;"】")</f>
        <v>【-2～3】</v>
      </c>
    </row>
    <row r="86" spans="2:23" ht="14.85" customHeight="1" thickTop="1" thickBot="1" x14ac:dyDescent="0.2">
      <c r="B86" s="387" t="s">
        <v>394</v>
      </c>
      <c r="C86" s="91"/>
      <c r="D86" s="91"/>
      <c r="E86" s="852"/>
      <c r="F86" s="91"/>
      <c r="G86" s="91"/>
      <c r="H86" s="91"/>
      <c r="I86" s="419" t="str">
        <f ca="1">IF('C-1'!I86="","","【"&amp;ROUND(IFERROR(IF(ABS('C-1'!I86)&gt;=10,IF('C-1'!I86&gt;=0,'C-1'!I86*RANDBETWEEN(80,90)*0.01,'C-1'!I86*RANDBETWEEN(110,120)*0.01),'C-1'!I86-RANDBETWEEN(1,3)),0),0)&amp;"～"&amp;ROUND(IFERROR(IF(ABS('C-1'!I86)&gt;=10,IF('C-1'!I86&gt;=0,'C-1'!I86*RANDBETWEEN(110,120)*0.01,'C-1'!I86*RANDBETWEEN(80,90)*0.01),'C-1'!I86+RANDBETWEEN(1,3)),0),0)&amp;"】")</f>
        <v>【-1～1】</v>
      </c>
      <c r="J86" s="419" t="str">
        <f ca="1">IF('C-1'!J86="","","【"&amp;ROUND(IFERROR(IF(ABS('C-1'!J86)&gt;=10,IF('C-1'!J86&gt;=0,'C-1'!J86*RANDBETWEEN(80,90)*0.01,'C-1'!J86*RANDBETWEEN(110,120)*0.01),'C-1'!J86-RANDBETWEEN(1,3)),0),0)&amp;"～"&amp;ROUND(IFERROR(IF(ABS('C-1'!J86)&gt;=10,IF('C-1'!J86&gt;=0,'C-1'!J86*RANDBETWEEN(110,120)*0.01,'C-1'!J86*RANDBETWEEN(80,90)*0.01),'C-1'!J86+RANDBETWEEN(1,3)),0),0)&amp;"】")</f>
        <v>【-1～3】</v>
      </c>
      <c r="K86" s="91"/>
      <c r="L86" s="420" t="str">
        <f ca="1">IF('C-1'!L86="","","【"&amp;ROUND(IFERROR(IF(ABS('C-1'!L86)&gt;=10,IF('C-1'!L86&gt;=0,'C-1'!L86*RANDBETWEEN(80,90)*0.01,'C-1'!L86*RANDBETWEEN(110,120)*0.01),'C-1'!L86-RANDBETWEEN(1,3)),0),0)&amp;"～"&amp;ROUND(IFERROR(IF(ABS('C-1'!L86)&gt;=10,IF('C-1'!L86&gt;=0,'C-1'!L86*RANDBETWEEN(110,120)*0.01,'C-1'!L86*RANDBETWEEN(80,90)*0.01),'C-1'!L86+RANDBETWEEN(1,3)),0),0)&amp;"】")</f>
        <v/>
      </c>
      <c r="M86" s="419" t="str">
        <f ca="1">IF('C-1'!M86="","","【"&amp;ROUND(IFERROR(IF(ABS('C-1'!M86)&gt;=10,IF('C-1'!M86&gt;=0,'C-1'!M86*RANDBETWEEN(80,90)*0.01,'C-1'!M86*RANDBETWEEN(110,120)*0.01),'C-1'!M86-RANDBETWEEN(1,3)),0),0)&amp;"～"&amp;ROUND(IFERROR(IF(ABS('C-1'!M86)&gt;=10,IF('C-1'!M86&gt;=0,'C-1'!M86*RANDBETWEEN(110,120)*0.01,'C-1'!M86*RANDBETWEEN(80,90)*0.01),'C-1'!M86+RANDBETWEEN(1,3)),0),0)&amp;"】")</f>
        <v>【-1～3】</v>
      </c>
      <c r="N86" s="419" t="str">
        <f ca="1">IF('C-1'!N86="","","【"&amp;ROUND(IFERROR(IF(ABS('C-1'!N86)&gt;=10,IF('C-1'!N86&gt;=0,'C-1'!N86*RANDBETWEEN(80,90)*0.01,'C-1'!N86*RANDBETWEEN(110,120)*0.01),'C-1'!N86-RANDBETWEEN(1,3)),0),0)&amp;"～"&amp;ROUND(IFERROR(IF(ABS('C-1'!N86)&gt;=10,IF('C-1'!N86&gt;=0,'C-1'!N86*RANDBETWEEN(110,120)*0.01,'C-1'!N86*RANDBETWEEN(80,90)*0.01),'C-1'!N86+RANDBETWEEN(1,3)),0),0)&amp;"】")</f>
        <v>【-2～1】</v>
      </c>
      <c r="O86" s="419" t="str">
        <f ca="1">IF('C-1'!O86="","","【"&amp;ROUND(IFERROR(IF(ABS('C-1'!O86)&gt;=10,IF('C-1'!O86&gt;=0,'C-1'!O86*RANDBETWEEN(80,90)*0.01,'C-1'!O86*RANDBETWEEN(110,120)*0.01),'C-1'!O86-RANDBETWEEN(1,3)),0),0)&amp;"～"&amp;ROUND(IFERROR(IF(ABS('C-1'!O86)&gt;=10,IF('C-1'!O86&gt;=0,'C-1'!O86*RANDBETWEEN(110,120)*0.01,'C-1'!O86*RANDBETWEEN(80,90)*0.01),'C-1'!O86+RANDBETWEEN(1,3)),0),0)&amp;"】")</f>
        <v>【-2～3】</v>
      </c>
      <c r="P86" s="419" t="str">
        <f ca="1">IF('C-1'!P86="","","【"&amp;ROUND(IFERROR(IF(ABS('C-1'!P86)&gt;=10,IF('C-1'!P86&gt;=0,'C-1'!P86*RANDBETWEEN(80,90)*0.01,'C-1'!P86*RANDBETWEEN(110,120)*0.01),'C-1'!P86-RANDBETWEEN(1,3)),0),0)&amp;"～"&amp;ROUND(IFERROR(IF(ABS('C-1'!P86)&gt;=10,IF('C-1'!P86&gt;=0,'C-1'!P86*RANDBETWEEN(110,120)*0.01,'C-1'!P86*RANDBETWEEN(80,90)*0.01),'C-1'!P86+RANDBETWEEN(1,3)),0),0)&amp;"】")</f>
        <v>【-2～1】</v>
      </c>
      <c r="Q86" s="419" t="str">
        <f ca="1">IF('C-1'!Q86="","","【"&amp;ROUND(IFERROR(IF(ABS('C-1'!Q86)&gt;=10,IF('C-1'!Q86&gt;=0,'C-1'!Q86*RANDBETWEEN(80,90)*0.01,'C-1'!Q86*RANDBETWEEN(110,120)*0.01),'C-1'!Q86-RANDBETWEEN(1,3)),0),0)&amp;"～"&amp;ROUND(IFERROR(IF(ABS('C-1'!Q86)&gt;=10,IF('C-1'!Q86&gt;=0,'C-1'!Q86*RANDBETWEEN(110,120)*0.01,'C-1'!Q86*RANDBETWEEN(80,90)*0.01),'C-1'!Q86+RANDBETWEEN(1,3)),0),0)&amp;"】")</f>
        <v/>
      </c>
      <c r="R86" s="419" t="str">
        <f ca="1">IF('C-1'!R86="","","【"&amp;ROUND(IFERROR(IF(ABS('C-1'!R86)&gt;=10,IF('C-1'!R86&gt;=0,'C-1'!R86*RANDBETWEEN(80,90)*0.01,'C-1'!R86*RANDBETWEEN(110,120)*0.01),'C-1'!R86-RANDBETWEEN(1,3)),0),0)&amp;"～"&amp;ROUND(IFERROR(IF(ABS('C-1'!R86)&gt;=10,IF('C-1'!R86&gt;=0,'C-1'!R86*RANDBETWEEN(110,120)*0.01,'C-1'!R86*RANDBETWEEN(80,90)*0.01),'C-1'!R86+RANDBETWEEN(1,3)),0),0)&amp;"】")</f>
        <v/>
      </c>
      <c r="S86" s="419" t="str">
        <f ca="1">IF('C-1'!S86="","","【"&amp;ROUND(IFERROR(IF(ABS('C-1'!S86)&gt;=10,IF('C-1'!S86&gt;=0,'C-1'!S86*RANDBETWEEN(80,90)*0.01,'C-1'!S86*RANDBETWEEN(110,120)*0.01),'C-1'!S86-RANDBETWEEN(1,3)),0),0)&amp;"～"&amp;ROUND(IFERROR(IF(ABS('C-1'!S86)&gt;=10,IF('C-1'!S86&gt;=0,'C-1'!S86*RANDBETWEEN(110,120)*0.01,'C-1'!S86*RANDBETWEEN(80,90)*0.01),'C-1'!S86+RANDBETWEEN(1,3)),0),0)&amp;"】")</f>
        <v/>
      </c>
      <c r="T86" s="419" t="str">
        <f ca="1">IF('C-1'!T86="","","【"&amp;ROUND(IFERROR(IF(ABS('C-1'!T86)&gt;=10,IF('C-1'!T86&gt;=0,'C-1'!T86*RANDBETWEEN(80,90)*0.01,'C-1'!T86*RANDBETWEEN(110,120)*0.01),'C-1'!T86-RANDBETWEEN(1,3)),0),0)&amp;"～"&amp;ROUND(IFERROR(IF(ABS('C-1'!T86)&gt;=10,IF('C-1'!T86&gt;=0,'C-1'!T86*RANDBETWEEN(110,120)*0.01,'C-1'!T86*RANDBETWEEN(80,90)*0.01),'C-1'!T86+RANDBETWEEN(1,3)),0),0)&amp;"】")</f>
        <v/>
      </c>
      <c r="U86" s="419" t="str">
        <f ca="1">IF('C-1'!U86="","","【"&amp;ROUND(IFERROR(IF(ABS('C-1'!U86)&gt;=10,IF('C-1'!U86&gt;=0,'C-1'!U86*RANDBETWEEN(80,90)*0.01,'C-1'!U86*RANDBETWEEN(110,120)*0.01),'C-1'!U86-RANDBETWEEN(1,3)),0),0)&amp;"～"&amp;ROUND(IFERROR(IF(ABS('C-1'!U86)&gt;=10,IF('C-1'!U86&gt;=0,'C-1'!U86*RANDBETWEEN(110,120)*0.01,'C-1'!U86*RANDBETWEEN(80,90)*0.01),'C-1'!U86+RANDBETWEEN(1,3)),0),0)&amp;"】")</f>
        <v/>
      </c>
      <c r="V86" s="614" t="str">
        <f ca="1">IF('C-1'!V86="","","【"&amp;ROUND(IFERROR(IF(ABS('C-1'!V86)&gt;=10,IF('C-1'!V86&gt;=0,'C-1'!V86*RANDBETWEEN(80,90)*0.01,'C-1'!V86*RANDBETWEEN(110,120)*0.01),'C-1'!V86-RANDBETWEEN(1,3)),0),0)&amp;"～"&amp;ROUND(IFERROR(IF(ABS('C-1'!V86)&gt;=10,IF('C-1'!V86&gt;=0,'C-1'!V86*RANDBETWEEN(110,120)*0.01,'C-1'!V86*RANDBETWEEN(80,90)*0.01),'C-1'!V86+RANDBETWEEN(1,3)),0),0)&amp;"】")</f>
        <v/>
      </c>
      <c r="W86" s="421" t="str">
        <f ca="1">IF('C-1'!W86="","","【"&amp;ROUND(IFERROR(IF(ABS('C-1'!W86)&gt;=10,IF('C-1'!W86&gt;=0,'C-1'!W86*RANDBETWEEN(80,90)*0.01,'C-1'!W86*RANDBETWEEN(110,120)*0.01),'C-1'!W86-RANDBETWEEN(1,3)),0),0)&amp;"～"&amp;ROUND(IFERROR(IF(ABS('C-1'!W86)&gt;=10,IF('C-1'!W86&gt;=0,'C-1'!W86*RANDBETWEEN(110,120)*0.01,'C-1'!W86*RANDBETWEEN(80,90)*0.01),'C-1'!W86+RANDBETWEEN(1,3)),0),0)&amp;"】")</f>
        <v>【-3～2】</v>
      </c>
    </row>
    <row r="87" spans="2:23" x14ac:dyDescent="0.15">
      <c r="K87" s="55"/>
      <c r="Q87" s="55"/>
      <c r="R87" s="55"/>
      <c r="S87" s="55"/>
      <c r="T87" s="55"/>
      <c r="U87" s="55"/>
    </row>
  </sheetData>
  <dataConsolidate link="1"/>
  <mergeCells count="2">
    <mergeCell ref="F4:G4"/>
    <mergeCell ref="B10:U10"/>
  </mergeCells>
  <phoneticPr fontId="25"/>
  <printOptions horizontalCentered="1"/>
  <pageMargins left="0.23622047244094491" right="0.35433070866141736" top="0.55118110236220474" bottom="0.39370078740157483" header="0.31496062992125984" footer="0.31496062992125984"/>
  <pageSetup paperSize="9" scale="52" fitToHeight="2" orientation="landscape" r:id="rId1"/>
  <headerFooter>
    <oddHeader xml:space="preserve">&amp;R&amp;U開示版・非開示版&amp;U
※上記いずれかに丸をつけてください。
</oddHeader>
  </headerFooter>
  <rowBreaks count="1" manualBreakCount="1">
    <brk id="62" max="19" man="1"/>
  </rowBreaks>
  <ignoredErrors>
    <ignoredError sqref="F4"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K30"/>
  <sheetViews>
    <sheetView view="pageBreakPreview" zoomScale="80" zoomScaleNormal="100" zoomScaleSheetLayoutView="80" workbookViewId="0">
      <selection activeCell="G26" sqref="G26"/>
    </sheetView>
  </sheetViews>
  <sheetFormatPr defaultColWidth="9" defaultRowHeight="15" customHeight="1" x14ac:dyDescent="0.15"/>
  <cols>
    <col min="1" max="1" width="2.875" style="38" customWidth="1"/>
    <col min="2" max="2" width="1.875" style="38" customWidth="1"/>
    <col min="3" max="3" width="3.125" style="38" customWidth="1"/>
    <col min="4" max="4" width="50.125" style="38" customWidth="1"/>
    <col min="5" max="7" width="37.875" style="38" customWidth="1"/>
    <col min="8" max="8" width="3" style="38" customWidth="1"/>
    <col min="9" max="9" width="31.875" style="38" customWidth="1"/>
    <col min="10" max="10" width="9" style="38"/>
    <col min="11" max="11" width="14.375" style="38" customWidth="1"/>
    <col min="12" max="16384" width="9" style="38"/>
  </cols>
  <sheetData>
    <row r="1" spans="2:11" ht="26.25" customHeight="1" x14ac:dyDescent="0.15">
      <c r="B1" s="245" t="str">
        <f>'コード '!A1</f>
        <v>電解二酸化マンガン（本邦生産者）</v>
      </c>
    </row>
    <row r="2" spans="2:11" ht="15" customHeight="1" x14ac:dyDescent="0.15">
      <c r="B2" s="61" t="s">
        <v>407</v>
      </c>
      <c r="C2" s="93"/>
      <c r="D2" s="93"/>
      <c r="E2" s="93"/>
      <c r="F2" s="93"/>
      <c r="G2" s="93"/>
      <c r="H2" s="93"/>
    </row>
    <row r="3" spans="2:11" ht="10.15" customHeight="1" thickBot="1" x14ac:dyDescent="0.2">
      <c r="C3" s="94"/>
      <c r="D3" s="94"/>
      <c r="E3" s="94"/>
      <c r="F3" s="94"/>
      <c r="G3" s="94"/>
      <c r="H3" s="39"/>
      <c r="I3" s="39"/>
      <c r="J3" s="39"/>
      <c r="K3" s="39"/>
    </row>
    <row r="4" spans="2:11" ht="16.5" customHeight="1" thickBot="1" x14ac:dyDescent="0.2">
      <c r="C4" s="1286" t="s">
        <v>11</v>
      </c>
      <c r="D4" s="1287"/>
      <c r="E4" s="1288" t="str">
        <f>IF(様式一覧表!D5="","",様式一覧表!D5)</f>
        <v/>
      </c>
      <c r="F4" s="1289"/>
      <c r="G4" s="94"/>
      <c r="H4" s="39"/>
      <c r="I4" s="39"/>
      <c r="J4" s="39"/>
      <c r="K4" s="39"/>
    </row>
    <row r="5" spans="2:11" ht="11.65" customHeight="1" x14ac:dyDescent="0.15">
      <c r="C5" s="62"/>
      <c r="D5" s="62"/>
      <c r="E5" s="62"/>
      <c r="F5" s="62"/>
      <c r="G5" s="62"/>
      <c r="H5" s="62"/>
    </row>
    <row r="6" spans="2:11" ht="32.25" customHeight="1" thickBot="1" x14ac:dyDescent="0.2">
      <c r="C6" s="1285" t="s">
        <v>408</v>
      </c>
      <c r="D6" s="1285"/>
      <c r="E6" s="1285"/>
      <c r="F6" s="1285"/>
      <c r="G6" s="1285"/>
      <c r="H6" s="39"/>
      <c r="I6" s="39"/>
      <c r="J6" s="39"/>
      <c r="K6" s="39"/>
    </row>
    <row r="7" spans="2:11" ht="18" customHeight="1" x14ac:dyDescent="0.15">
      <c r="C7" s="1290"/>
      <c r="D7" s="1291"/>
      <c r="E7" s="95" t="s">
        <v>409</v>
      </c>
      <c r="F7" s="95" t="s">
        <v>410</v>
      </c>
      <c r="G7" s="96" t="s">
        <v>411</v>
      </c>
    </row>
    <row r="8" spans="2:11" ht="16.5" customHeight="1" x14ac:dyDescent="0.15">
      <c r="C8" s="97" t="s">
        <v>412</v>
      </c>
      <c r="D8" s="98"/>
      <c r="E8" s="191"/>
      <c r="F8" s="192"/>
      <c r="G8" s="193"/>
    </row>
    <row r="9" spans="2:11" ht="16.5" customHeight="1" x14ac:dyDescent="0.15">
      <c r="C9" s="97" t="s">
        <v>413</v>
      </c>
      <c r="D9" s="98"/>
      <c r="E9" s="192"/>
      <c r="F9" s="192"/>
      <c r="G9" s="193"/>
    </row>
    <row r="10" spans="2:11" ht="16.5" customHeight="1" x14ac:dyDescent="0.15">
      <c r="C10" s="97" t="s">
        <v>414</v>
      </c>
      <c r="D10" s="98"/>
      <c r="E10" s="192"/>
      <c r="F10" s="192"/>
      <c r="G10" s="193"/>
    </row>
    <row r="11" spans="2:11" ht="16.5" customHeight="1" x14ac:dyDescent="0.15">
      <c r="C11" s="99" t="s">
        <v>415</v>
      </c>
      <c r="D11" s="100"/>
      <c r="E11" s="189"/>
      <c r="F11" s="189"/>
      <c r="G11" s="190"/>
    </row>
    <row r="12" spans="2:11" ht="40.5" customHeight="1" x14ac:dyDescent="0.15">
      <c r="C12" s="101"/>
      <c r="D12" s="102" t="s">
        <v>416</v>
      </c>
      <c r="E12" s="194"/>
      <c r="F12" s="194"/>
      <c r="G12" s="195"/>
    </row>
    <row r="13" spans="2:11" ht="16.5" customHeight="1" x14ac:dyDescent="0.15">
      <c r="C13" s="99" t="s">
        <v>417</v>
      </c>
      <c r="D13" s="100"/>
      <c r="E13" s="189"/>
      <c r="F13" s="189"/>
      <c r="G13" s="190"/>
    </row>
    <row r="14" spans="2:11" ht="16.5" customHeight="1" x14ac:dyDescent="0.15">
      <c r="C14" s="99" t="s">
        <v>418</v>
      </c>
      <c r="D14" s="100"/>
      <c r="E14" s="189"/>
      <c r="F14" s="189"/>
      <c r="G14" s="190"/>
    </row>
    <row r="15" spans="2:11" ht="40.5" customHeight="1" x14ac:dyDescent="0.15">
      <c r="C15" s="101"/>
      <c r="D15" s="102" t="s">
        <v>419</v>
      </c>
      <c r="E15" s="194"/>
      <c r="F15" s="194"/>
      <c r="G15" s="195"/>
    </row>
    <row r="16" spans="2:11" ht="35.25" customHeight="1" x14ac:dyDescent="0.15">
      <c r="C16" s="1292" t="s">
        <v>420</v>
      </c>
      <c r="D16" s="1293"/>
      <c r="E16" s="194"/>
      <c r="F16" s="194"/>
      <c r="G16" s="195"/>
    </row>
    <row r="17" spans="3:7" ht="16.5" customHeight="1" thickBot="1" x14ac:dyDescent="0.2">
      <c r="C17" s="103" t="s">
        <v>421</v>
      </c>
      <c r="D17" s="104"/>
      <c r="E17" s="196"/>
      <c r="F17" s="196"/>
      <c r="G17" s="197"/>
    </row>
    <row r="18" spans="3:7" ht="6" customHeight="1" thickBot="1" x14ac:dyDescent="0.2">
      <c r="C18" s="105"/>
      <c r="D18" s="105"/>
    </row>
    <row r="19" spans="3:7" ht="18" customHeight="1" x14ac:dyDescent="0.15">
      <c r="C19" s="1294"/>
      <c r="D19" s="1295"/>
      <c r="E19" s="95" t="s">
        <v>422</v>
      </c>
      <c r="F19" s="95" t="s">
        <v>423</v>
      </c>
      <c r="G19" s="96" t="s">
        <v>424</v>
      </c>
    </row>
    <row r="20" spans="3:7" ht="15" customHeight="1" x14ac:dyDescent="0.15">
      <c r="C20" s="389" t="s">
        <v>412</v>
      </c>
      <c r="D20" s="388"/>
      <c r="E20" s="390"/>
      <c r="F20" s="391"/>
      <c r="G20" s="392"/>
    </row>
    <row r="21" spans="3:7" ht="16.5" customHeight="1" x14ac:dyDescent="0.15">
      <c r="C21" s="97" t="s">
        <v>413</v>
      </c>
      <c r="D21" s="98"/>
      <c r="E21" s="192"/>
      <c r="F21" s="192"/>
      <c r="G21" s="193"/>
    </row>
    <row r="22" spans="3:7" ht="16.5" customHeight="1" x14ac:dyDescent="0.15">
      <c r="C22" s="97" t="s">
        <v>414</v>
      </c>
      <c r="D22" s="98"/>
      <c r="E22" s="192"/>
      <c r="F22" s="192"/>
      <c r="G22" s="193"/>
    </row>
    <row r="23" spans="3:7" ht="16.5" customHeight="1" x14ac:dyDescent="0.15">
      <c r="C23" s="97" t="s">
        <v>415</v>
      </c>
      <c r="D23" s="98"/>
      <c r="E23" s="189"/>
      <c r="F23" s="189"/>
      <c r="G23" s="190"/>
    </row>
    <row r="24" spans="3:7" ht="40.5" customHeight="1" x14ac:dyDescent="0.15">
      <c r="C24" s="97"/>
      <c r="D24" s="106" t="s">
        <v>416</v>
      </c>
      <c r="E24" s="194"/>
      <c r="F24" s="194"/>
      <c r="G24" s="195"/>
    </row>
    <row r="25" spans="3:7" ht="16.5" customHeight="1" x14ac:dyDescent="0.15">
      <c r="C25" s="97" t="s">
        <v>425</v>
      </c>
      <c r="D25" s="98"/>
      <c r="E25" s="189"/>
      <c r="F25" s="189"/>
      <c r="G25" s="190"/>
    </row>
    <row r="26" spans="3:7" ht="16.5" customHeight="1" x14ac:dyDescent="0.15">
      <c r="C26" s="97" t="s">
        <v>426</v>
      </c>
      <c r="D26" s="98"/>
      <c r="E26" s="189"/>
      <c r="F26" s="189"/>
      <c r="G26" s="190"/>
    </row>
    <row r="27" spans="3:7" ht="40.5" customHeight="1" x14ac:dyDescent="0.15">
      <c r="C27" s="97"/>
      <c r="D27" s="106" t="s">
        <v>419</v>
      </c>
      <c r="E27" s="194"/>
      <c r="F27" s="194"/>
      <c r="G27" s="195"/>
    </row>
    <row r="28" spans="3:7" ht="32.25" customHeight="1" x14ac:dyDescent="0.15">
      <c r="C28" s="1283" t="s">
        <v>420</v>
      </c>
      <c r="D28" s="1284"/>
      <c r="E28" s="194"/>
      <c r="F28" s="194"/>
      <c r="G28" s="195"/>
    </row>
    <row r="29" spans="3:7" ht="15" customHeight="1" thickBot="1" x14ac:dyDescent="0.2">
      <c r="C29" s="103" t="s">
        <v>421</v>
      </c>
      <c r="D29" s="104"/>
      <c r="E29" s="196"/>
      <c r="F29" s="196"/>
      <c r="G29" s="197"/>
    </row>
    <row r="30" spans="3:7" ht="15" customHeight="1" x14ac:dyDescent="0.15">
      <c r="C30" s="105"/>
      <c r="D30" s="105"/>
    </row>
  </sheetData>
  <mergeCells count="7">
    <mergeCell ref="C28:D28"/>
    <mergeCell ref="C6:G6"/>
    <mergeCell ref="C4:D4"/>
    <mergeCell ref="E4:F4"/>
    <mergeCell ref="C7:D7"/>
    <mergeCell ref="C16:D16"/>
    <mergeCell ref="C19:D19"/>
  </mergeCells>
  <phoneticPr fontId="25"/>
  <dataValidations count="1">
    <dataValidation type="custom" allowBlank="1" showInputMessage="1" showErrorMessage="1" sqref="E20:G20" xr:uid="{00000000-0002-0000-0800-000000000000}">
      <formula1>""</formula1>
    </dataValidation>
  </dataValidations>
  <pageMargins left="0.23622047244094491" right="0.35433070866141736" top="0.74803149606299213" bottom="0.74803149606299213" header="0.31496062992125984" footer="0.31496062992125984"/>
  <pageSetup paperSize="9" scale="8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800-000001000000}">
          <x14:formula1>
            <xm:f>'コード '!$B$114:$B$116</xm:f>
          </x14:formula1>
          <xm:sqref>E26:G26 E14:G14</xm:sqref>
        </x14:dataValidation>
        <x14:dataValidation type="list" allowBlank="1" showInputMessage="1" showErrorMessage="1" xr:uid="{00000000-0002-0000-0800-000002000000}">
          <x14:formula1>
            <xm:f>'コード '!$B$109:$B$111</xm:f>
          </x14:formula1>
          <xm:sqref>E25:G25 E13:G13</xm:sqref>
        </x14:dataValidation>
        <x14:dataValidation type="list" allowBlank="1" showInputMessage="1" showErrorMessage="1" xr:uid="{00000000-0002-0000-0800-000003000000}">
          <x14:formula1>
            <xm:f>'コード '!$B$103:$B$106</xm:f>
          </x14:formula1>
          <xm:sqref>E23:G23 E11:G11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D77A5-A8F8-4EDF-BC00-5CE61604A249}">
  <sheetPr>
    <pageSetUpPr fitToPage="1"/>
  </sheetPr>
  <dimension ref="A1:AE27"/>
  <sheetViews>
    <sheetView showGridLines="0" view="pageBreakPreview" topLeftCell="E1" zoomScale="85" zoomScaleNormal="100" zoomScaleSheetLayoutView="85" workbookViewId="0">
      <selection activeCell="O8" sqref="O8"/>
    </sheetView>
  </sheetViews>
  <sheetFormatPr defaultColWidth="9" defaultRowHeight="13.5" x14ac:dyDescent="0.15"/>
  <cols>
    <col min="1" max="1" width="1.875" style="22" customWidth="1"/>
    <col min="2" max="2" width="5.125" style="22" customWidth="1"/>
    <col min="3" max="4" width="14.625" style="22" customWidth="1"/>
    <col min="5" max="5" width="50.875" style="22" customWidth="1"/>
    <col min="6" max="6" width="14.875" style="22" customWidth="1"/>
    <col min="7" max="7" width="21.5" style="22" customWidth="1"/>
    <col min="8" max="8" width="22.875" style="22" customWidth="1"/>
    <col min="9" max="9" width="21.875" style="22" customWidth="1"/>
    <col min="10" max="15" width="14.875" style="22" customWidth="1"/>
    <col min="16" max="16" width="3.875" style="22" customWidth="1"/>
  </cols>
  <sheetData>
    <row r="1" spans="1:31" ht="28.15" customHeight="1" x14ac:dyDescent="0.15">
      <c r="A1" s="706"/>
      <c r="B1" s="245" t="str">
        <f>'コード '!A1</f>
        <v>電解二酸化マンガン（本邦生産者）</v>
      </c>
    </row>
    <row r="2" spans="1:31" ht="26.65" customHeight="1" x14ac:dyDescent="0.15">
      <c r="B2" s="107" t="s">
        <v>427</v>
      </c>
    </row>
    <row r="3" spans="1:31" ht="9.6" customHeight="1" thickBot="1" x14ac:dyDescent="0.2">
      <c r="A3" s="66"/>
      <c r="B3" s="66"/>
      <c r="C3" s="67"/>
      <c r="D3" s="67"/>
      <c r="E3" s="66"/>
      <c r="F3" s="66"/>
      <c r="G3" s="66"/>
      <c r="H3" s="66"/>
      <c r="I3" s="66"/>
      <c r="J3" s="66"/>
      <c r="K3" s="66"/>
      <c r="L3" s="66"/>
      <c r="M3" s="66"/>
      <c r="N3" s="66"/>
      <c r="O3" s="66"/>
      <c r="P3" s="65"/>
      <c r="Q3" s="66"/>
      <c r="R3" s="66"/>
      <c r="S3" s="66"/>
      <c r="T3" s="66"/>
      <c r="U3" s="66"/>
      <c r="V3" s="66"/>
      <c r="W3" s="66"/>
      <c r="X3" s="66"/>
      <c r="Y3" s="66"/>
      <c r="Z3" s="66"/>
      <c r="AA3" s="66"/>
      <c r="AB3" s="66"/>
      <c r="AC3" s="66"/>
      <c r="AD3" s="66"/>
      <c r="AE3" s="66"/>
    </row>
    <row r="4" spans="1:31" ht="17.25" customHeight="1" thickBot="1" x14ac:dyDescent="0.2">
      <c r="A4"/>
      <c r="B4" s="1124" t="s">
        <v>11</v>
      </c>
      <c r="C4" s="1125"/>
      <c r="D4" s="1296"/>
      <c r="E4" s="1297" t="str">
        <f>IF(様式一覧表!D5="","",様式一覧表!D5)</f>
        <v/>
      </c>
      <c r="F4" s="1298"/>
      <c r="G4" s="1298"/>
      <c r="H4" s="1298"/>
      <c r="I4" s="1298"/>
      <c r="J4" s="1298"/>
      <c r="K4" s="1298"/>
      <c r="L4" s="1298"/>
      <c r="M4" s="1298"/>
      <c r="N4" s="1298"/>
      <c r="O4" s="1299"/>
      <c r="P4"/>
    </row>
    <row r="5" spans="1:31" s="75" customFormat="1" ht="10.15" customHeight="1" x14ac:dyDescent="0.15">
      <c r="A5" s="70"/>
      <c r="B5" s="71"/>
      <c r="C5" s="72"/>
      <c r="D5" s="72"/>
      <c r="E5" s="71"/>
      <c r="F5" s="71"/>
      <c r="G5" s="71"/>
      <c r="H5" s="71"/>
      <c r="I5" s="71"/>
      <c r="J5" s="71"/>
      <c r="K5" s="71"/>
      <c r="L5" s="71"/>
      <c r="M5" s="71"/>
      <c r="N5" s="71"/>
      <c r="O5" s="71"/>
      <c r="P5" s="71"/>
      <c r="Q5" s="71"/>
      <c r="R5" s="71"/>
      <c r="S5" s="71"/>
      <c r="T5" s="71"/>
      <c r="U5" s="71"/>
      <c r="V5" s="71"/>
      <c r="W5" s="71"/>
      <c r="X5" s="71"/>
      <c r="Y5" s="71"/>
      <c r="Z5" s="71"/>
      <c r="AA5" s="71"/>
      <c r="AB5" s="71"/>
      <c r="AC5" s="71"/>
      <c r="AD5" s="74"/>
      <c r="AE5" s="74"/>
    </row>
    <row r="6" spans="1:31" ht="33.75" customHeight="1" x14ac:dyDescent="0.15">
      <c r="A6"/>
      <c r="B6" s="1300" t="s">
        <v>428</v>
      </c>
      <c r="C6" s="1300"/>
      <c r="D6" s="1300"/>
      <c r="E6" s="1300"/>
      <c r="F6" s="1300"/>
      <c r="G6" s="1300"/>
      <c r="H6" s="1300"/>
      <c r="I6" s="1300"/>
      <c r="J6" s="1300"/>
      <c r="K6" s="1300"/>
      <c r="L6" s="1300"/>
      <c r="M6" s="1300"/>
      <c r="N6" s="1300"/>
      <c r="O6" s="1300"/>
      <c r="P6" s="1300"/>
    </row>
    <row r="7" spans="1:31" ht="9" customHeight="1" thickBot="1" x14ac:dyDescent="0.2"/>
    <row r="8" spans="1:31" s="108" customFormat="1" ht="43.9" customHeight="1" x14ac:dyDescent="0.15">
      <c r="B8" s="902"/>
      <c r="C8" s="816" t="s">
        <v>429</v>
      </c>
      <c r="D8" s="816" t="s">
        <v>430</v>
      </c>
      <c r="E8" s="907" t="s">
        <v>431</v>
      </c>
      <c r="F8" s="908" t="s">
        <v>432</v>
      </c>
      <c r="G8" s="907" t="s">
        <v>433</v>
      </c>
      <c r="H8" s="907" t="s">
        <v>434</v>
      </c>
      <c r="I8" s="903" t="s">
        <v>435</v>
      </c>
      <c r="J8" s="904" t="s">
        <v>436</v>
      </c>
      <c r="K8" s="904" t="s">
        <v>437</v>
      </c>
      <c r="L8" s="904" t="s">
        <v>438</v>
      </c>
      <c r="M8" s="904" t="s">
        <v>439</v>
      </c>
      <c r="N8" s="904" t="s">
        <v>440</v>
      </c>
      <c r="O8" s="901" t="s">
        <v>441</v>
      </c>
    </row>
    <row r="9" spans="1:31" ht="26.25" customHeight="1" x14ac:dyDescent="0.15">
      <c r="A9"/>
      <c r="B9" s="60">
        <v>1</v>
      </c>
      <c r="C9" s="109"/>
      <c r="D9" s="109"/>
      <c r="E9" s="708"/>
      <c r="F9" s="708"/>
      <c r="G9" s="708"/>
      <c r="H9" s="708"/>
      <c r="I9" s="188"/>
      <c r="J9" s="188"/>
      <c r="K9" s="709"/>
      <c r="L9" s="710"/>
      <c r="M9" s="709"/>
      <c r="N9" s="711" t="str">
        <f t="shared" ref="N9:N25" si="0">IF(K9&gt;0,M9/K9,"")</f>
        <v/>
      </c>
      <c r="O9" s="712"/>
      <c r="P9"/>
    </row>
    <row r="10" spans="1:31" ht="26.25" customHeight="1" x14ac:dyDescent="0.15">
      <c r="A10"/>
      <c r="B10" s="60">
        <v>2</v>
      </c>
      <c r="C10" s="109"/>
      <c r="D10" s="109"/>
      <c r="E10" s="708"/>
      <c r="F10" s="708"/>
      <c r="G10" s="708"/>
      <c r="H10" s="708"/>
      <c r="I10" s="188"/>
      <c r="J10" s="188"/>
      <c r="K10" s="709"/>
      <c r="L10" s="710"/>
      <c r="M10" s="709"/>
      <c r="N10" s="711" t="str">
        <f t="shared" si="0"/>
        <v/>
      </c>
      <c r="O10" s="712"/>
      <c r="P10"/>
    </row>
    <row r="11" spans="1:31" ht="26.25" customHeight="1" x14ac:dyDescent="0.15">
      <c r="A11"/>
      <c r="B11" s="60">
        <v>3</v>
      </c>
      <c r="C11" s="109"/>
      <c r="D11" s="109"/>
      <c r="E11" s="708"/>
      <c r="F11" s="708"/>
      <c r="G11" s="708"/>
      <c r="H11" s="708"/>
      <c r="I11" s="188"/>
      <c r="J11" s="188"/>
      <c r="K11" s="709"/>
      <c r="L11" s="710"/>
      <c r="M11" s="709"/>
      <c r="N11" s="711" t="str">
        <f t="shared" si="0"/>
        <v/>
      </c>
      <c r="O11" s="712"/>
      <c r="P11"/>
    </row>
    <row r="12" spans="1:31" ht="26.25" customHeight="1" x14ac:dyDescent="0.15">
      <c r="A12"/>
      <c r="B12" s="60">
        <v>4</v>
      </c>
      <c r="C12" s="109"/>
      <c r="D12" s="109"/>
      <c r="E12" s="708"/>
      <c r="F12" s="708"/>
      <c r="G12" s="708"/>
      <c r="H12" s="708"/>
      <c r="I12" s="188"/>
      <c r="J12" s="188"/>
      <c r="K12" s="709"/>
      <c r="L12" s="710"/>
      <c r="M12" s="709"/>
      <c r="N12" s="711" t="str">
        <f t="shared" si="0"/>
        <v/>
      </c>
      <c r="O12" s="712"/>
      <c r="P12"/>
    </row>
    <row r="13" spans="1:31" ht="26.25" customHeight="1" x14ac:dyDescent="0.15">
      <c r="A13"/>
      <c r="B13" s="60">
        <v>5</v>
      </c>
      <c r="C13" s="109"/>
      <c r="D13" s="109"/>
      <c r="E13" s="708"/>
      <c r="F13" s="708"/>
      <c r="G13" s="708"/>
      <c r="H13" s="708"/>
      <c r="I13" s="188"/>
      <c r="J13" s="188"/>
      <c r="K13" s="709"/>
      <c r="L13" s="710"/>
      <c r="M13" s="709"/>
      <c r="N13" s="711" t="str">
        <f t="shared" si="0"/>
        <v/>
      </c>
      <c r="O13" s="712"/>
      <c r="P13"/>
    </row>
    <row r="14" spans="1:31" ht="26.25" customHeight="1" x14ac:dyDescent="0.15">
      <c r="A14"/>
      <c r="B14" s="60">
        <v>6</v>
      </c>
      <c r="C14" s="109"/>
      <c r="D14" s="109"/>
      <c r="E14" s="708"/>
      <c r="F14" s="708"/>
      <c r="G14" s="708"/>
      <c r="H14" s="708"/>
      <c r="I14" s="188"/>
      <c r="J14" s="188"/>
      <c r="K14" s="709"/>
      <c r="L14" s="710"/>
      <c r="M14" s="709"/>
      <c r="N14" s="711" t="str">
        <f t="shared" si="0"/>
        <v/>
      </c>
      <c r="O14" s="712"/>
      <c r="P14"/>
    </row>
    <row r="15" spans="1:31" ht="26.25" customHeight="1" x14ac:dyDescent="0.15">
      <c r="A15"/>
      <c r="B15" s="60">
        <v>7</v>
      </c>
      <c r="C15" s="109"/>
      <c r="D15" s="109"/>
      <c r="E15" s="708"/>
      <c r="F15" s="708"/>
      <c r="G15" s="708"/>
      <c r="H15" s="708"/>
      <c r="I15" s="188"/>
      <c r="J15" s="188"/>
      <c r="K15" s="709"/>
      <c r="L15" s="710"/>
      <c r="M15" s="709"/>
      <c r="N15" s="711" t="str">
        <f t="shared" si="0"/>
        <v/>
      </c>
      <c r="O15" s="712"/>
      <c r="P15"/>
    </row>
    <row r="16" spans="1:31" ht="26.25" customHeight="1" x14ac:dyDescent="0.15">
      <c r="A16"/>
      <c r="B16" s="60">
        <v>8</v>
      </c>
      <c r="C16" s="109"/>
      <c r="D16" s="109"/>
      <c r="E16" s="708"/>
      <c r="F16" s="708"/>
      <c r="G16" s="708"/>
      <c r="H16" s="708"/>
      <c r="I16" s="188"/>
      <c r="J16" s="188"/>
      <c r="K16" s="709"/>
      <c r="L16" s="710"/>
      <c r="M16" s="709"/>
      <c r="N16" s="711" t="str">
        <f t="shared" si="0"/>
        <v/>
      </c>
      <c r="O16" s="712"/>
      <c r="P16"/>
    </row>
    <row r="17" spans="1:16" ht="26.25" customHeight="1" x14ac:dyDescent="0.15">
      <c r="A17"/>
      <c r="B17" s="60">
        <v>9</v>
      </c>
      <c r="C17" s="109"/>
      <c r="D17" s="109"/>
      <c r="E17" s="708"/>
      <c r="F17" s="708"/>
      <c r="G17" s="708"/>
      <c r="H17" s="708"/>
      <c r="I17" s="188"/>
      <c r="J17" s="188"/>
      <c r="K17" s="709"/>
      <c r="L17" s="710"/>
      <c r="M17" s="709"/>
      <c r="N17" s="711" t="str">
        <f t="shared" si="0"/>
        <v/>
      </c>
      <c r="O17" s="712"/>
      <c r="P17"/>
    </row>
    <row r="18" spans="1:16" ht="26.25" customHeight="1" x14ac:dyDescent="0.15">
      <c r="A18"/>
      <c r="B18" s="60">
        <v>10</v>
      </c>
      <c r="C18" s="109"/>
      <c r="D18" s="109"/>
      <c r="E18" s="708"/>
      <c r="F18" s="708"/>
      <c r="G18" s="708"/>
      <c r="H18" s="708"/>
      <c r="I18" s="188"/>
      <c r="J18" s="188"/>
      <c r="K18" s="709"/>
      <c r="L18" s="710"/>
      <c r="M18" s="709"/>
      <c r="N18" s="711" t="str">
        <f t="shared" si="0"/>
        <v/>
      </c>
      <c r="O18" s="712"/>
      <c r="P18"/>
    </row>
    <row r="19" spans="1:16" ht="26.25" customHeight="1" x14ac:dyDescent="0.15">
      <c r="A19"/>
      <c r="B19" s="60">
        <v>11</v>
      </c>
      <c r="C19" s="109"/>
      <c r="D19" s="109"/>
      <c r="E19" s="708"/>
      <c r="F19" s="708"/>
      <c r="G19" s="708"/>
      <c r="H19" s="708"/>
      <c r="I19" s="188"/>
      <c r="J19" s="188"/>
      <c r="K19" s="709"/>
      <c r="L19" s="710"/>
      <c r="M19" s="709"/>
      <c r="N19" s="711" t="str">
        <f t="shared" si="0"/>
        <v/>
      </c>
      <c r="O19" s="712"/>
      <c r="P19"/>
    </row>
    <row r="20" spans="1:16" ht="26.25" customHeight="1" x14ac:dyDescent="0.15">
      <c r="A20"/>
      <c r="B20" s="60">
        <v>12</v>
      </c>
      <c r="C20" s="109"/>
      <c r="D20" s="109"/>
      <c r="E20" s="708"/>
      <c r="F20" s="708"/>
      <c r="G20" s="708"/>
      <c r="H20" s="708"/>
      <c r="I20" s="188"/>
      <c r="J20" s="188"/>
      <c r="K20" s="709"/>
      <c r="L20" s="710"/>
      <c r="M20" s="709"/>
      <c r="N20" s="711" t="str">
        <f t="shared" si="0"/>
        <v/>
      </c>
      <c r="O20" s="712"/>
      <c r="P20"/>
    </row>
    <row r="21" spans="1:16" ht="26.25" customHeight="1" x14ac:dyDescent="0.15">
      <c r="A21"/>
      <c r="B21" s="60">
        <v>13</v>
      </c>
      <c r="C21" s="109"/>
      <c r="D21" s="109"/>
      <c r="E21" s="708"/>
      <c r="F21" s="708"/>
      <c r="G21" s="708"/>
      <c r="H21" s="708"/>
      <c r="I21" s="188"/>
      <c r="J21" s="188"/>
      <c r="K21" s="709"/>
      <c r="L21" s="710"/>
      <c r="M21" s="709"/>
      <c r="N21" s="711" t="str">
        <f t="shared" si="0"/>
        <v/>
      </c>
      <c r="O21" s="712"/>
      <c r="P21"/>
    </row>
    <row r="22" spans="1:16" ht="26.25" customHeight="1" x14ac:dyDescent="0.15">
      <c r="A22"/>
      <c r="B22" s="60">
        <v>14</v>
      </c>
      <c r="C22" s="109"/>
      <c r="D22" s="109"/>
      <c r="E22" s="708"/>
      <c r="F22" s="708"/>
      <c r="G22" s="708"/>
      <c r="H22" s="708"/>
      <c r="I22" s="188"/>
      <c r="J22" s="188"/>
      <c r="K22" s="709"/>
      <c r="L22" s="710"/>
      <c r="M22" s="709"/>
      <c r="N22" s="711" t="str">
        <f t="shared" si="0"/>
        <v/>
      </c>
      <c r="O22" s="712"/>
      <c r="P22"/>
    </row>
    <row r="23" spans="1:16" ht="26.25" customHeight="1" x14ac:dyDescent="0.15">
      <c r="A23"/>
      <c r="B23" s="60">
        <v>15</v>
      </c>
      <c r="C23" s="109"/>
      <c r="D23" s="109"/>
      <c r="E23" s="708"/>
      <c r="F23" s="708"/>
      <c r="G23" s="708"/>
      <c r="H23" s="708"/>
      <c r="I23" s="188"/>
      <c r="J23" s="188"/>
      <c r="K23" s="709"/>
      <c r="L23" s="710"/>
      <c r="M23" s="709"/>
      <c r="N23" s="711" t="str">
        <f t="shared" si="0"/>
        <v/>
      </c>
      <c r="O23" s="712"/>
      <c r="P23"/>
    </row>
    <row r="24" spans="1:16" ht="26.25" customHeight="1" thickBot="1" x14ac:dyDescent="0.2">
      <c r="A24"/>
      <c r="B24" s="60">
        <v>16</v>
      </c>
      <c r="C24" s="713"/>
      <c r="D24" s="713"/>
      <c r="E24" s="708"/>
      <c r="F24" s="708"/>
      <c r="G24" s="708"/>
      <c r="H24" s="708"/>
      <c r="I24" s="188"/>
      <c r="J24" s="188"/>
      <c r="K24" s="714"/>
      <c r="L24" s="715"/>
      <c r="M24" s="714"/>
      <c r="N24" s="716" t="str">
        <f t="shared" si="0"/>
        <v/>
      </c>
      <c r="O24" s="717"/>
      <c r="P24"/>
    </row>
    <row r="25" spans="1:16" ht="28.5" customHeight="1" thickTop="1" thickBot="1" x14ac:dyDescent="0.2">
      <c r="B25" s="718" t="s">
        <v>442</v>
      </c>
      <c r="C25" s="719"/>
      <c r="D25" s="719"/>
      <c r="E25" s="719"/>
      <c r="F25" s="719"/>
      <c r="G25" s="719"/>
      <c r="H25" s="719"/>
      <c r="I25" s="720"/>
      <c r="J25" s="720"/>
      <c r="K25" s="721" t="str">
        <f>IF(SUM(K9:K24)&lt;&gt;0,SUM(K9:K24),"")</f>
        <v/>
      </c>
      <c r="L25" s="722"/>
      <c r="M25" s="721" t="str">
        <f>IF(SUM(M9:M24)&lt;&gt;0,SUM(M9:M24),"")</f>
        <v/>
      </c>
      <c r="N25" s="909" t="e">
        <f t="shared" si="0"/>
        <v>#VALUE!</v>
      </c>
      <c r="O25" s="723" t="str">
        <f>IF(SUM(O9:O24)&lt;&gt;0,SUM(O9:O24),"")</f>
        <v/>
      </c>
      <c r="P25"/>
    </row>
    <row r="26" spans="1:16" x14ac:dyDescent="0.15">
      <c r="B26" s="724"/>
      <c r="I26"/>
      <c r="J26"/>
      <c r="K26"/>
      <c r="L26"/>
      <c r="M26"/>
      <c r="N26"/>
      <c r="O26"/>
      <c r="P26"/>
    </row>
    <row r="27" spans="1:16" ht="13.5" customHeight="1" x14ac:dyDescent="0.15">
      <c r="B27" s="724"/>
    </row>
  </sheetData>
  <mergeCells count="3">
    <mergeCell ref="B4:D4"/>
    <mergeCell ref="E4:O4"/>
    <mergeCell ref="B6:P6"/>
  </mergeCells>
  <phoneticPr fontId="25"/>
  <printOptions horizontalCentered="1"/>
  <pageMargins left="0.23622047244094491" right="0.23622047244094491"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75924162-A335-47E4-BD8E-915B691A6E59}">
          <x14:formula1>
            <xm:f>'コード '!$B$12:$B$15</xm:f>
          </x14:formula1>
          <xm:sqref>F9:F24</xm:sqref>
        </x14:dataValidation>
        <x14:dataValidation type="list" allowBlank="1" showInputMessage="1" showErrorMessage="1" xr:uid="{AC980349-C5EE-4B3B-8279-5AC26EC4EA4A}">
          <x14:formula1>
            <xm:f>'コード '!$B$5:$B$9</xm:f>
          </x14:formula1>
          <xm:sqref>E9:E24</xm:sqref>
        </x14:dataValidation>
        <x14:dataValidation type="list" allowBlank="1" showInputMessage="1" showErrorMessage="1" xr:uid="{2B98E6DD-8A2E-448A-8EBF-E86A71CCCDC6}">
          <x14:formula1>
            <xm:f>'コード '!$B$18:$B$19</xm:f>
          </x14:formula1>
          <xm:sqref>G9:G24</xm:sqref>
        </x14:dataValidation>
        <x14:dataValidation type="list" allowBlank="1" showInputMessage="1" showErrorMessage="1" xr:uid="{93934E4A-1213-4F94-BAEA-714F346DFE8C}">
          <x14:formula1>
            <xm:f>'コード '!$B$22:$B$23</xm:f>
          </x14:formula1>
          <xm:sqref>H9:H24</xm:sqref>
        </x14:dataValidation>
        <x14:dataValidation type="list" allowBlank="1" showInputMessage="1" showErrorMessage="1" xr:uid="{45A12AEE-F0AB-4337-B473-7E50B67B9BFD}">
          <x14:formula1>
            <xm:f>'コード '!$B$70:$B$74</xm:f>
          </x14:formula1>
          <xm:sqref>I9:I24</xm:sqref>
        </x14:dataValidation>
        <x14:dataValidation type="list" allowBlank="1" showInputMessage="1" xr:uid="{F7B3DE56-4E74-49C2-9B42-5E2B47180535}">
          <x14:formula1>
            <xm:f>'コード '!$B$119:$B$133</xm:f>
          </x14:formula1>
          <xm:sqref>J9:J24</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E6FC5-6B3F-48D8-B89B-75C69B6032C6}">
  <sheetPr>
    <tabColor rgb="FF92D050"/>
    <pageSetUpPr fitToPage="1"/>
  </sheetPr>
  <dimension ref="A1:AE27"/>
  <sheetViews>
    <sheetView showGridLines="0" view="pageBreakPreview" topLeftCell="E1" zoomScale="75" zoomScaleNormal="100" zoomScaleSheetLayoutView="75" workbookViewId="0">
      <selection activeCell="O8" sqref="O8"/>
    </sheetView>
  </sheetViews>
  <sheetFormatPr defaultColWidth="9" defaultRowHeight="13.5" x14ac:dyDescent="0.15"/>
  <cols>
    <col min="1" max="1" width="1.875" style="22" customWidth="1"/>
    <col min="2" max="2" width="5.125" style="22" customWidth="1"/>
    <col min="3" max="4" width="14.625" style="22" customWidth="1"/>
    <col min="5" max="5" width="50.875" style="22" customWidth="1"/>
    <col min="6" max="6" width="14.875" style="22" customWidth="1"/>
    <col min="7" max="7" width="21.5" style="22" customWidth="1"/>
    <col min="8" max="8" width="22.875" style="22" customWidth="1"/>
    <col min="9" max="9" width="21.875" style="22" customWidth="1"/>
    <col min="10" max="12" width="14.875" style="22" customWidth="1"/>
    <col min="13" max="13" width="20.375" style="22" customWidth="1"/>
    <col min="14" max="15" width="14.875" style="22" customWidth="1"/>
    <col min="16" max="16" width="3.875" style="22" customWidth="1"/>
  </cols>
  <sheetData>
    <row r="1" spans="1:31" ht="28.15" customHeight="1" x14ac:dyDescent="0.15">
      <c r="A1" s="706"/>
      <c r="B1" s="245" t="str">
        <f>'コード '!A1</f>
        <v>電解二酸化マンガン（本邦生産者）</v>
      </c>
    </row>
    <row r="2" spans="1:31" ht="26.65" customHeight="1" x14ac:dyDescent="0.15">
      <c r="B2" s="107" t="s">
        <v>443</v>
      </c>
    </row>
    <row r="3" spans="1:31" ht="9.6" customHeight="1" thickBot="1" x14ac:dyDescent="0.2">
      <c r="A3" s="66"/>
      <c r="B3" s="66"/>
      <c r="C3" s="67"/>
      <c r="D3" s="67"/>
      <c r="E3" s="66"/>
      <c r="F3" s="66"/>
      <c r="G3" s="66"/>
      <c r="H3" s="66"/>
      <c r="I3" s="66"/>
      <c r="J3" s="66"/>
      <c r="K3" s="66"/>
      <c r="L3" s="66"/>
      <c r="M3" s="66"/>
      <c r="N3" s="66"/>
      <c r="O3" s="66"/>
      <c r="P3" s="65"/>
      <c r="Q3" s="66"/>
      <c r="R3" s="66"/>
      <c r="S3" s="66"/>
      <c r="T3" s="66"/>
      <c r="U3" s="66"/>
      <c r="V3" s="66"/>
      <c r="W3" s="66"/>
      <c r="X3" s="66"/>
      <c r="Y3" s="66"/>
      <c r="Z3" s="66"/>
      <c r="AA3" s="66"/>
      <c r="AB3" s="66"/>
      <c r="AC3" s="66"/>
      <c r="AD3" s="66"/>
      <c r="AE3" s="66"/>
    </row>
    <row r="4" spans="1:31" ht="17.25" customHeight="1" thickBot="1" x14ac:dyDescent="0.2">
      <c r="A4"/>
      <c r="B4" s="1124" t="s">
        <v>11</v>
      </c>
      <c r="C4" s="1125"/>
      <c r="D4" s="1296"/>
      <c r="E4" s="1297" t="str">
        <f>IF(様式一覧表!D5="","",様式一覧表!D5)</f>
        <v/>
      </c>
      <c r="F4" s="1298"/>
      <c r="G4" s="1298"/>
      <c r="H4" s="1298"/>
      <c r="I4" s="1298"/>
      <c r="J4" s="1298"/>
      <c r="K4" s="1298"/>
      <c r="L4" s="1298"/>
      <c r="M4" s="1298"/>
      <c r="N4" s="1298"/>
      <c r="O4" s="1299"/>
      <c r="P4"/>
    </row>
    <row r="5" spans="1:31" s="75" customFormat="1" ht="10.15" customHeight="1" x14ac:dyDescent="0.15">
      <c r="A5" s="70"/>
      <c r="B5" s="71"/>
      <c r="C5" s="72"/>
      <c r="D5" s="72"/>
      <c r="E5" s="71"/>
      <c r="F5" s="71"/>
      <c r="G5" s="71"/>
      <c r="H5" s="71"/>
      <c r="I5" s="71"/>
      <c r="J5" s="71"/>
      <c r="K5" s="71"/>
      <c r="L5" s="71"/>
      <c r="M5" s="71"/>
      <c r="N5" s="71"/>
      <c r="O5" s="71"/>
      <c r="P5" s="71"/>
      <c r="Q5" s="71"/>
      <c r="R5" s="71"/>
      <c r="S5" s="71"/>
      <c r="T5" s="71"/>
      <c r="U5" s="71"/>
      <c r="V5" s="71"/>
      <c r="W5" s="71"/>
      <c r="X5" s="71"/>
      <c r="Y5" s="71"/>
      <c r="Z5" s="71"/>
      <c r="AA5" s="71"/>
      <c r="AB5" s="71"/>
      <c r="AC5" s="71"/>
      <c r="AD5" s="74"/>
      <c r="AE5" s="74"/>
    </row>
    <row r="6" spans="1:31" ht="33.75" customHeight="1" x14ac:dyDescent="0.15">
      <c r="A6"/>
      <c r="B6" s="1300" t="s">
        <v>428</v>
      </c>
      <c r="C6" s="1300"/>
      <c r="D6" s="1300"/>
      <c r="E6" s="1300"/>
      <c r="F6" s="1300"/>
      <c r="G6" s="1300"/>
      <c r="H6" s="1300"/>
      <c r="I6" s="1300"/>
      <c r="J6" s="1300"/>
      <c r="K6" s="1300"/>
      <c r="L6" s="1300"/>
      <c r="M6" s="1300"/>
      <c r="N6" s="1300"/>
      <c r="O6" s="1300"/>
      <c r="P6" s="1300"/>
    </row>
    <row r="7" spans="1:31" ht="9" customHeight="1" thickBot="1" x14ac:dyDescent="0.2"/>
    <row r="8" spans="1:31" s="108" customFormat="1" ht="43.9" customHeight="1" x14ac:dyDescent="0.15">
      <c r="B8" s="902"/>
      <c r="C8" s="816" t="s">
        <v>429</v>
      </c>
      <c r="D8" s="816" t="s">
        <v>430</v>
      </c>
      <c r="E8" s="907" t="s">
        <v>431</v>
      </c>
      <c r="F8" s="908" t="s">
        <v>432</v>
      </c>
      <c r="G8" s="907" t="s">
        <v>433</v>
      </c>
      <c r="H8" s="907" t="s">
        <v>434</v>
      </c>
      <c r="I8" s="903" t="s">
        <v>435</v>
      </c>
      <c r="J8" s="904" t="s">
        <v>436</v>
      </c>
      <c r="K8" s="904" t="s">
        <v>437</v>
      </c>
      <c r="L8" s="904" t="s">
        <v>438</v>
      </c>
      <c r="M8" s="904" t="s">
        <v>439</v>
      </c>
      <c r="N8" s="904" t="s">
        <v>440</v>
      </c>
      <c r="O8" s="901" t="s">
        <v>441</v>
      </c>
    </row>
    <row r="9" spans="1:31" ht="26.25" customHeight="1" x14ac:dyDescent="0.15">
      <c r="A9"/>
      <c r="B9" s="60">
        <v>1</v>
      </c>
      <c r="C9" s="725" t="str">
        <f>IF('D-1-2'!C9="","",'D-1-2'!C9)</f>
        <v/>
      </c>
      <c r="D9" s="725" t="str">
        <f>IF('D-1-2'!D9="","",'D-1-2'!D9)</f>
        <v/>
      </c>
      <c r="E9" s="726" t="str">
        <f>IF('D-1-2'!E9="","",'D-1-2'!E9)</f>
        <v/>
      </c>
      <c r="F9" s="726" t="str">
        <f>IF('D-1-2'!F9="","",'D-1-2'!F9)</f>
        <v/>
      </c>
      <c r="G9" s="726" t="str">
        <f>IF('D-1-2'!G9="","",'D-1-2'!G9)</f>
        <v/>
      </c>
      <c r="H9" s="726" t="str">
        <f>IF('D-1-2'!H9="","",'D-1-2'!H9)</f>
        <v/>
      </c>
      <c r="I9" s="726" t="str">
        <f>IF('D-1-2'!I9="","",'D-1-2'!I9)</f>
        <v/>
      </c>
      <c r="J9" s="726" t="str">
        <f>IF('D-1-2'!J9="","",'D-1-2'!J9)</f>
        <v/>
      </c>
      <c r="K9" s="919" t="str">
        <f ca="1">IF('D-1-2'!K9="","","【"&amp;ROUND(IFERROR(IF(ABS('D-1-2'!K9)&gt;=10,IF('D-1-2'!K9&gt;=0,'D-1-2'!K9*RANDBETWEEN(80,90)*0.01,'D-1-2'!K9*RANDBETWEEN(110,120)*0.01),'D-1-2'!K9-RANDBETWEEN(1,3)),0),0)&amp;"～"&amp;ROUND(IFERROR(IF(ABS('D-1-2'!K9)&gt;=10,IF('D-1-2'!K9&gt;=0,'D-1-2'!K9*RANDBETWEEN(110,120)*0.01,'D-1-2'!K9*RANDBETWEEN(80,90)*0.01),'D-1-2'!K9+RANDBETWEEN(1,3)),0),0)&amp;"】")</f>
        <v/>
      </c>
      <c r="L9" s="919" t="str">
        <f>IF('D-1-2'!L9="","",'D-1-2'!L9)</f>
        <v/>
      </c>
      <c r="M9" s="919" t="str">
        <f ca="1">IF('D-1-2'!M9="","","【"&amp;ROUND(IFERROR(IF(ABS('D-1-2'!M9)&gt;=10,IF('D-1-2'!M9&gt;=0,'D-1-2'!M9*RANDBETWEEN(80,90)*0.01,'D-1-2'!M9*RANDBETWEEN(110,120)*0.01),'D-1-2'!M9-RANDBETWEEN(1,3)),0),0)&amp;"～"&amp;ROUND(IFERROR(IF(ABS('D-1-2'!M9)&gt;=10,IF('D-1-2'!M9&gt;=0,'D-1-2'!M9*RANDBETWEEN(110,120)*0.01,'D-1-2'!M9*RANDBETWEEN(80,90)*0.01),'D-1-2'!M9+RANDBETWEEN(1,3)),0),0)&amp;"】")</f>
        <v/>
      </c>
      <c r="N9" s="727" t="str">
        <f ca="1">IF('D-1-2'!N9="","","【"&amp;ROUND(IFERROR(IF(ABS('D-1-2'!N9)&gt;=10,IF('D-1-2'!N9&gt;=0,'D-1-2'!N9*RANDBETWEEN(80,90)*0.01,'D-1-2'!N9*RANDBETWEEN(110,120)*0.01),'D-1-2'!N9-RANDBETWEEN(1,3)),0),0)&amp;"～"&amp;ROUND(IFERROR(IF(ABS('D-1-2'!N9)&gt;=10,IF('D-1-2'!N9&gt;=0,'D-1-2'!N9*RANDBETWEEN(110,120)*0.01,'D-1-2'!N9*RANDBETWEEN(80,90)*0.01),'D-1-2'!N9+RANDBETWEEN(1,3)),0),0)&amp;"】")</f>
        <v/>
      </c>
      <c r="O9" s="919" t="str">
        <f ca="1">IF('D-1-2'!O9="","","【"&amp;ROUND(IFERROR(IF(ABS('D-1-2'!O9)&gt;=10,IF('D-1-2'!O9&gt;=0,'D-1-2'!O9*RANDBETWEEN(80,90)*0.01,'D-1-2'!O9*RANDBETWEEN(110,120)*0.01),'D-1-2'!O9-RANDBETWEEN(1,3)),0),0)&amp;"～"&amp;ROUND(IFERROR(IF(ABS('D-1-2'!O9)&gt;=10,IF('D-1-2'!O9&gt;=0,'D-1-2'!O9*RANDBETWEEN(110,120)*0.01,'D-1-2'!O9*RANDBETWEEN(80,90)*0.01),'D-1-2'!O9+RANDBETWEEN(1,3)),0),0)&amp;"】")</f>
        <v/>
      </c>
      <c r="P9"/>
    </row>
    <row r="10" spans="1:31" ht="26.25" customHeight="1" x14ac:dyDescent="0.15">
      <c r="A10"/>
      <c r="B10" s="60">
        <v>2</v>
      </c>
      <c r="C10" s="725" t="str">
        <f>IF('D-1-2'!C10="","",'D-1-2'!C10)</f>
        <v/>
      </c>
      <c r="D10" s="725" t="str">
        <f>IF('D-1-2'!D10="","",'D-1-2'!D10)</f>
        <v/>
      </c>
      <c r="E10" s="726" t="str">
        <f>IF('D-1-2'!E10="","",'D-1-2'!E10)</f>
        <v/>
      </c>
      <c r="F10" s="726" t="str">
        <f>IF('D-1-2'!F10="","",'D-1-2'!F10)</f>
        <v/>
      </c>
      <c r="G10" s="726" t="str">
        <f>IF('D-1-2'!G10="","",'D-1-2'!G10)</f>
        <v/>
      </c>
      <c r="H10" s="726" t="str">
        <f>IF('D-1-2'!H10="","",'D-1-2'!H10)</f>
        <v/>
      </c>
      <c r="I10" s="726" t="str">
        <f>IF('D-1-2'!I10="","",'D-1-2'!I10)</f>
        <v/>
      </c>
      <c r="J10" s="726" t="str">
        <f>IF('D-1-2'!J10="","",'D-1-2'!J10)</f>
        <v/>
      </c>
      <c r="K10" s="919" t="str">
        <f ca="1">IF('D-1-2'!K10="","","【"&amp;ROUND(IFERROR(IF(ABS('D-1-2'!K10)&gt;=10,IF('D-1-2'!K10&gt;=0,'D-1-2'!K10*RANDBETWEEN(80,90)*0.01,'D-1-2'!K10*RANDBETWEEN(110,120)*0.01),'D-1-2'!K10-RANDBETWEEN(1,3)),0),0)&amp;"～"&amp;ROUND(IFERROR(IF(ABS('D-1-2'!K10)&gt;=10,IF('D-1-2'!K10&gt;=0,'D-1-2'!K10*RANDBETWEEN(110,120)*0.01,'D-1-2'!K10*RANDBETWEEN(80,90)*0.01),'D-1-2'!K10+RANDBETWEEN(1,3)),0),0)&amp;"】")</f>
        <v/>
      </c>
      <c r="L10" s="919" t="str">
        <f>IF('D-1-2'!L10="","",'D-1-2'!L10)</f>
        <v/>
      </c>
      <c r="M10" s="919" t="str">
        <f ca="1">IF('D-1-2'!M10="","","【"&amp;ROUND(IFERROR(IF(ABS('D-1-2'!M10)&gt;=10,IF('D-1-2'!M10&gt;=0,'D-1-2'!M10*RANDBETWEEN(80,90)*0.01,'D-1-2'!M10*RANDBETWEEN(110,120)*0.01),'D-1-2'!M10-RANDBETWEEN(1,3)),0),0)&amp;"～"&amp;ROUND(IFERROR(IF(ABS('D-1-2'!M10)&gt;=10,IF('D-1-2'!M10&gt;=0,'D-1-2'!M10*RANDBETWEEN(110,120)*0.01,'D-1-2'!M10*RANDBETWEEN(80,90)*0.01),'D-1-2'!M10+RANDBETWEEN(1,3)),0),0)&amp;"】")</f>
        <v/>
      </c>
      <c r="N10" s="727" t="str">
        <f ca="1">IF('D-1-2'!N10="","","【"&amp;ROUND(IFERROR(IF(ABS('D-1-2'!N10)&gt;=10,IF('D-1-2'!N10&gt;=0,'D-1-2'!N10*RANDBETWEEN(80,90)*0.01,'D-1-2'!N10*RANDBETWEEN(110,120)*0.01),'D-1-2'!N10-RANDBETWEEN(1,3)),0),0)&amp;"～"&amp;ROUND(IFERROR(IF(ABS('D-1-2'!N10)&gt;=10,IF('D-1-2'!N10&gt;=0,'D-1-2'!N10*RANDBETWEEN(110,120)*0.01,'D-1-2'!N10*RANDBETWEEN(80,90)*0.01),'D-1-2'!N10+RANDBETWEEN(1,3)),0),0)&amp;"】")</f>
        <v/>
      </c>
      <c r="O10" s="919" t="str">
        <f ca="1">IF('D-1-2'!O10="","","【"&amp;ROUND(IFERROR(IF(ABS('D-1-2'!O10)&gt;=10,IF('D-1-2'!O10&gt;=0,'D-1-2'!O10*RANDBETWEEN(80,90)*0.01,'D-1-2'!O10*RANDBETWEEN(110,120)*0.01),'D-1-2'!O10-RANDBETWEEN(1,3)),0),0)&amp;"～"&amp;ROUND(IFERROR(IF(ABS('D-1-2'!O10)&gt;=10,IF('D-1-2'!O10&gt;=0,'D-1-2'!O10*RANDBETWEEN(110,120)*0.01,'D-1-2'!O10*RANDBETWEEN(80,90)*0.01),'D-1-2'!O10+RANDBETWEEN(1,3)),0),0)&amp;"】")</f>
        <v/>
      </c>
      <c r="P10"/>
    </row>
    <row r="11" spans="1:31" ht="26.25" customHeight="1" x14ac:dyDescent="0.15">
      <c r="A11"/>
      <c r="B11" s="60">
        <v>3</v>
      </c>
      <c r="C11" s="725" t="str">
        <f>IF('D-1-2'!C11="","",'D-1-2'!C11)</f>
        <v/>
      </c>
      <c r="D11" s="725" t="str">
        <f>IF('D-1-2'!D11="","",'D-1-2'!D11)</f>
        <v/>
      </c>
      <c r="E11" s="726" t="str">
        <f>IF('D-1-2'!E11="","",'D-1-2'!E11)</f>
        <v/>
      </c>
      <c r="F11" s="726" t="str">
        <f>IF('D-1-2'!F11="","",'D-1-2'!F11)</f>
        <v/>
      </c>
      <c r="G11" s="726" t="str">
        <f>IF('D-1-2'!G11="","",'D-1-2'!G11)</f>
        <v/>
      </c>
      <c r="H11" s="726" t="str">
        <f>IF('D-1-2'!H11="","",'D-1-2'!H11)</f>
        <v/>
      </c>
      <c r="I11" s="726" t="str">
        <f>IF('D-1-2'!I11="","",'D-1-2'!I11)</f>
        <v/>
      </c>
      <c r="J11" s="726" t="str">
        <f>IF('D-1-2'!J11="","",'D-1-2'!J11)</f>
        <v/>
      </c>
      <c r="K11" s="919" t="str">
        <f ca="1">IF('D-1-2'!K11="","","【"&amp;ROUND(IFERROR(IF(ABS('D-1-2'!K11)&gt;=10,IF('D-1-2'!K11&gt;=0,'D-1-2'!K11*RANDBETWEEN(80,90)*0.01,'D-1-2'!K11*RANDBETWEEN(110,120)*0.01),'D-1-2'!K11-RANDBETWEEN(1,3)),0),0)&amp;"～"&amp;ROUND(IFERROR(IF(ABS('D-1-2'!K11)&gt;=10,IF('D-1-2'!K11&gt;=0,'D-1-2'!K11*RANDBETWEEN(110,120)*0.01,'D-1-2'!K11*RANDBETWEEN(80,90)*0.01),'D-1-2'!K11+RANDBETWEEN(1,3)),0),0)&amp;"】")</f>
        <v/>
      </c>
      <c r="L11" s="919" t="str">
        <f>IF('D-1-2'!L11="","",'D-1-2'!L11)</f>
        <v/>
      </c>
      <c r="M11" s="919" t="str">
        <f ca="1">IF('D-1-2'!M11="","","【"&amp;ROUND(IFERROR(IF(ABS('D-1-2'!M11)&gt;=10,IF('D-1-2'!M11&gt;=0,'D-1-2'!M11*RANDBETWEEN(80,90)*0.01,'D-1-2'!M11*RANDBETWEEN(110,120)*0.01),'D-1-2'!M11-RANDBETWEEN(1,3)),0),0)&amp;"～"&amp;ROUND(IFERROR(IF(ABS('D-1-2'!M11)&gt;=10,IF('D-1-2'!M11&gt;=0,'D-1-2'!M11*RANDBETWEEN(110,120)*0.01,'D-1-2'!M11*RANDBETWEEN(80,90)*0.01),'D-1-2'!M11+RANDBETWEEN(1,3)),0),0)&amp;"】")</f>
        <v/>
      </c>
      <c r="N11" s="727" t="str">
        <f ca="1">IF('D-1-2'!N11="","","【"&amp;ROUND(IFERROR(IF(ABS('D-1-2'!N11)&gt;=10,IF('D-1-2'!N11&gt;=0,'D-1-2'!N11*RANDBETWEEN(80,90)*0.01,'D-1-2'!N11*RANDBETWEEN(110,120)*0.01),'D-1-2'!N11-RANDBETWEEN(1,3)),0),0)&amp;"～"&amp;ROUND(IFERROR(IF(ABS('D-1-2'!N11)&gt;=10,IF('D-1-2'!N11&gt;=0,'D-1-2'!N11*RANDBETWEEN(110,120)*0.01,'D-1-2'!N11*RANDBETWEEN(80,90)*0.01),'D-1-2'!N11+RANDBETWEEN(1,3)),0),0)&amp;"】")</f>
        <v/>
      </c>
      <c r="O11" s="919" t="str">
        <f ca="1">IF('D-1-2'!O11="","","【"&amp;ROUND(IFERROR(IF(ABS('D-1-2'!O11)&gt;=10,IF('D-1-2'!O11&gt;=0,'D-1-2'!O11*RANDBETWEEN(80,90)*0.01,'D-1-2'!O11*RANDBETWEEN(110,120)*0.01),'D-1-2'!O11-RANDBETWEEN(1,3)),0),0)&amp;"～"&amp;ROUND(IFERROR(IF(ABS('D-1-2'!O11)&gt;=10,IF('D-1-2'!O11&gt;=0,'D-1-2'!O11*RANDBETWEEN(110,120)*0.01,'D-1-2'!O11*RANDBETWEEN(80,90)*0.01),'D-1-2'!O11+RANDBETWEEN(1,3)),0),0)&amp;"】")</f>
        <v/>
      </c>
      <c r="P11"/>
    </row>
    <row r="12" spans="1:31" ht="26.25" customHeight="1" x14ac:dyDescent="0.15">
      <c r="A12"/>
      <c r="B12" s="60">
        <v>4</v>
      </c>
      <c r="C12" s="725" t="str">
        <f>IF('D-1-2'!C12="","",'D-1-2'!C12)</f>
        <v/>
      </c>
      <c r="D12" s="725" t="str">
        <f>IF('D-1-2'!D12="","",'D-1-2'!D12)</f>
        <v/>
      </c>
      <c r="E12" s="726" t="str">
        <f>IF('D-1-2'!E12="","",'D-1-2'!E12)</f>
        <v/>
      </c>
      <c r="F12" s="726" t="str">
        <f>IF('D-1-2'!F12="","",'D-1-2'!F12)</f>
        <v/>
      </c>
      <c r="G12" s="726" t="str">
        <f>IF('D-1-2'!G12="","",'D-1-2'!G12)</f>
        <v/>
      </c>
      <c r="H12" s="726" t="str">
        <f>IF('D-1-2'!H12="","",'D-1-2'!H12)</f>
        <v/>
      </c>
      <c r="I12" s="726" t="str">
        <f>IF('D-1-2'!I12="","",'D-1-2'!I12)</f>
        <v/>
      </c>
      <c r="J12" s="726" t="str">
        <f>IF('D-1-2'!J12="","",'D-1-2'!J12)</f>
        <v/>
      </c>
      <c r="K12" s="919" t="str">
        <f ca="1">IF('D-1-2'!K12="","","【"&amp;ROUND(IFERROR(IF(ABS('D-1-2'!K12)&gt;=10,IF('D-1-2'!K12&gt;=0,'D-1-2'!K12*RANDBETWEEN(80,90)*0.01,'D-1-2'!K12*RANDBETWEEN(110,120)*0.01),'D-1-2'!K12-RANDBETWEEN(1,3)),0),0)&amp;"～"&amp;ROUND(IFERROR(IF(ABS('D-1-2'!K12)&gt;=10,IF('D-1-2'!K12&gt;=0,'D-1-2'!K12*RANDBETWEEN(110,120)*0.01,'D-1-2'!K12*RANDBETWEEN(80,90)*0.01),'D-1-2'!K12+RANDBETWEEN(1,3)),0),0)&amp;"】")</f>
        <v/>
      </c>
      <c r="L12" s="919" t="str">
        <f>IF('D-1-2'!L12="","",'D-1-2'!L12)</f>
        <v/>
      </c>
      <c r="M12" s="919" t="str">
        <f ca="1">IF('D-1-2'!M12="","","【"&amp;ROUND(IFERROR(IF(ABS('D-1-2'!M12)&gt;=10,IF('D-1-2'!M12&gt;=0,'D-1-2'!M12*RANDBETWEEN(80,90)*0.01,'D-1-2'!M12*RANDBETWEEN(110,120)*0.01),'D-1-2'!M12-RANDBETWEEN(1,3)),0),0)&amp;"～"&amp;ROUND(IFERROR(IF(ABS('D-1-2'!M12)&gt;=10,IF('D-1-2'!M12&gt;=0,'D-1-2'!M12*RANDBETWEEN(110,120)*0.01,'D-1-2'!M12*RANDBETWEEN(80,90)*0.01),'D-1-2'!M12+RANDBETWEEN(1,3)),0),0)&amp;"】")</f>
        <v/>
      </c>
      <c r="N12" s="727" t="str">
        <f ca="1">IF('D-1-2'!N12="","","【"&amp;ROUND(IFERROR(IF(ABS('D-1-2'!N12)&gt;=10,IF('D-1-2'!N12&gt;=0,'D-1-2'!N12*RANDBETWEEN(80,90)*0.01,'D-1-2'!N12*RANDBETWEEN(110,120)*0.01),'D-1-2'!N12-RANDBETWEEN(1,3)),0),0)&amp;"～"&amp;ROUND(IFERROR(IF(ABS('D-1-2'!N12)&gt;=10,IF('D-1-2'!N12&gt;=0,'D-1-2'!N12*RANDBETWEEN(110,120)*0.01,'D-1-2'!N12*RANDBETWEEN(80,90)*0.01),'D-1-2'!N12+RANDBETWEEN(1,3)),0),0)&amp;"】")</f>
        <v/>
      </c>
      <c r="O12" s="919" t="str">
        <f ca="1">IF('D-1-2'!O12="","","【"&amp;ROUND(IFERROR(IF(ABS('D-1-2'!O12)&gt;=10,IF('D-1-2'!O12&gt;=0,'D-1-2'!O12*RANDBETWEEN(80,90)*0.01,'D-1-2'!O12*RANDBETWEEN(110,120)*0.01),'D-1-2'!O12-RANDBETWEEN(1,3)),0),0)&amp;"～"&amp;ROUND(IFERROR(IF(ABS('D-1-2'!O12)&gt;=10,IF('D-1-2'!O12&gt;=0,'D-1-2'!O12*RANDBETWEEN(110,120)*0.01,'D-1-2'!O12*RANDBETWEEN(80,90)*0.01),'D-1-2'!O12+RANDBETWEEN(1,3)),0),0)&amp;"】")</f>
        <v/>
      </c>
      <c r="P12"/>
    </row>
    <row r="13" spans="1:31" ht="26.25" customHeight="1" x14ac:dyDescent="0.15">
      <c r="A13"/>
      <c r="B13" s="60">
        <v>5</v>
      </c>
      <c r="C13" s="725" t="str">
        <f>IF('D-1-2'!C13="","",'D-1-2'!C13)</f>
        <v/>
      </c>
      <c r="D13" s="725" t="str">
        <f>IF('D-1-2'!D13="","",'D-1-2'!D13)</f>
        <v/>
      </c>
      <c r="E13" s="726" t="str">
        <f>IF('D-1-2'!E13="","",'D-1-2'!E13)</f>
        <v/>
      </c>
      <c r="F13" s="726" t="str">
        <f>IF('D-1-2'!F13="","",'D-1-2'!F13)</f>
        <v/>
      </c>
      <c r="G13" s="726" t="str">
        <f>IF('D-1-2'!G13="","",'D-1-2'!G13)</f>
        <v/>
      </c>
      <c r="H13" s="726" t="str">
        <f>IF('D-1-2'!H13="","",'D-1-2'!H13)</f>
        <v/>
      </c>
      <c r="I13" s="726" t="str">
        <f>IF('D-1-2'!I13="","",'D-1-2'!I13)</f>
        <v/>
      </c>
      <c r="J13" s="726" t="str">
        <f>IF('D-1-2'!J13="","",'D-1-2'!J13)</f>
        <v/>
      </c>
      <c r="K13" s="919" t="str">
        <f ca="1">IF('D-1-2'!K13="","","【"&amp;ROUND(IFERROR(IF(ABS('D-1-2'!K13)&gt;=10,IF('D-1-2'!K13&gt;=0,'D-1-2'!K13*RANDBETWEEN(80,90)*0.01,'D-1-2'!K13*RANDBETWEEN(110,120)*0.01),'D-1-2'!K13-RANDBETWEEN(1,3)),0),0)&amp;"～"&amp;ROUND(IFERROR(IF(ABS('D-1-2'!K13)&gt;=10,IF('D-1-2'!K13&gt;=0,'D-1-2'!K13*RANDBETWEEN(110,120)*0.01,'D-1-2'!K13*RANDBETWEEN(80,90)*0.01),'D-1-2'!K13+RANDBETWEEN(1,3)),0),0)&amp;"】")</f>
        <v/>
      </c>
      <c r="L13" s="919" t="str">
        <f>IF('D-1-2'!L13="","",'D-1-2'!L13)</f>
        <v/>
      </c>
      <c r="M13" s="919" t="str">
        <f ca="1">IF('D-1-2'!M13="","","【"&amp;ROUND(IFERROR(IF(ABS('D-1-2'!M13)&gt;=10,IF('D-1-2'!M13&gt;=0,'D-1-2'!M13*RANDBETWEEN(80,90)*0.01,'D-1-2'!M13*RANDBETWEEN(110,120)*0.01),'D-1-2'!M13-RANDBETWEEN(1,3)),0),0)&amp;"～"&amp;ROUND(IFERROR(IF(ABS('D-1-2'!M13)&gt;=10,IF('D-1-2'!M13&gt;=0,'D-1-2'!M13*RANDBETWEEN(110,120)*0.01,'D-1-2'!M13*RANDBETWEEN(80,90)*0.01),'D-1-2'!M13+RANDBETWEEN(1,3)),0),0)&amp;"】")</f>
        <v/>
      </c>
      <c r="N13" s="727" t="str">
        <f ca="1">IF('D-1-2'!N13="","","【"&amp;ROUND(IFERROR(IF(ABS('D-1-2'!N13)&gt;=10,IF('D-1-2'!N13&gt;=0,'D-1-2'!N13*RANDBETWEEN(80,90)*0.01,'D-1-2'!N13*RANDBETWEEN(110,120)*0.01),'D-1-2'!N13-RANDBETWEEN(1,3)),0),0)&amp;"～"&amp;ROUND(IFERROR(IF(ABS('D-1-2'!N13)&gt;=10,IF('D-1-2'!N13&gt;=0,'D-1-2'!N13*RANDBETWEEN(110,120)*0.01,'D-1-2'!N13*RANDBETWEEN(80,90)*0.01),'D-1-2'!N13+RANDBETWEEN(1,3)),0),0)&amp;"】")</f>
        <v/>
      </c>
      <c r="O13" s="919" t="str">
        <f ca="1">IF('D-1-2'!O13="","","【"&amp;ROUND(IFERROR(IF(ABS('D-1-2'!O13)&gt;=10,IF('D-1-2'!O13&gt;=0,'D-1-2'!O13*RANDBETWEEN(80,90)*0.01,'D-1-2'!O13*RANDBETWEEN(110,120)*0.01),'D-1-2'!O13-RANDBETWEEN(1,3)),0),0)&amp;"～"&amp;ROUND(IFERROR(IF(ABS('D-1-2'!O13)&gt;=10,IF('D-1-2'!O13&gt;=0,'D-1-2'!O13*RANDBETWEEN(110,120)*0.01,'D-1-2'!O13*RANDBETWEEN(80,90)*0.01),'D-1-2'!O13+RANDBETWEEN(1,3)),0),0)&amp;"】")</f>
        <v/>
      </c>
      <c r="P13"/>
    </row>
    <row r="14" spans="1:31" ht="26.25" customHeight="1" x14ac:dyDescent="0.15">
      <c r="A14"/>
      <c r="B14" s="60">
        <v>6</v>
      </c>
      <c r="C14" s="725" t="str">
        <f>IF('D-1-2'!C14="","",'D-1-2'!C14)</f>
        <v/>
      </c>
      <c r="D14" s="725" t="str">
        <f>IF('D-1-2'!D14="","",'D-1-2'!D14)</f>
        <v/>
      </c>
      <c r="E14" s="726" t="str">
        <f>IF('D-1-2'!E14="","",'D-1-2'!E14)</f>
        <v/>
      </c>
      <c r="F14" s="726" t="str">
        <f>IF('D-1-2'!F14="","",'D-1-2'!F14)</f>
        <v/>
      </c>
      <c r="G14" s="726" t="str">
        <f>IF('D-1-2'!G14="","",'D-1-2'!G14)</f>
        <v/>
      </c>
      <c r="H14" s="726" t="str">
        <f>IF('D-1-2'!H14="","",'D-1-2'!H14)</f>
        <v/>
      </c>
      <c r="I14" s="726" t="str">
        <f>IF('D-1-2'!I14="","",'D-1-2'!I14)</f>
        <v/>
      </c>
      <c r="J14" s="726" t="str">
        <f>IF('D-1-2'!J14="","",'D-1-2'!J14)</f>
        <v/>
      </c>
      <c r="K14" s="919" t="str">
        <f ca="1">IF('D-1-2'!K14="","","【"&amp;ROUND(IFERROR(IF(ABS('D-1-2'!K14)&gt;=10,IF('D-1-2'!K14&gt;=0,'D-1-2'!K14*RANDBETWEEN(80,90)*0.01,'D-1-2'!K14*RANDBETWEEN(110,120)*0.01),'D-1-2'!K14-RANDBETWEEN(1,3)),0),0)&amp;"～"&amp;ROUND(IFERROR(IF(ABS('D-1-2'!K14)&gt;=10,IF('D-1-2'!K14&gt;=0,'D-1-2'!K14*RANDBETWEEN(110,120)*0.01,'D-1-2'!K14*RANDBETWEEN(80,90)*0.01),'D-1-2'!K14+RANDBETWEEN(1,3)),0),0)&amp;"】")</f>
        <v/>
      </c>
      <c r="L14" s="919" t="str">
        <f>IF('D-1-2'!L14="","",'D-1-2'!L14)</f>
        <v/>
      </c>
      <c r="M14" s="919" t="str">
        <f ca="1">IF('D-1-2'!M14="","","【"&amp;ROUND(IFERROR(IF(ABS('D-1-2'!M14)&gt;=10,IF('D-1-2'!M14&gt;=0,'D-1-2'!M14*RANDBETWEEN(80,90)*0.01,'D-1-2'!M14*RANDBETWEEN(110,120)*0.01),'D-1-2'!M14-RANDBETWEEN(1,3)),0),0)&amp;"～"&amp;ROUND(IFERROR(IF(ABS('D-1-2'!M14)&gt;=10,IF('D-1-2'!M14&gt;=0,'D-1-2'!M14*RANDBETWEEN(110,120)*0.01,'D-1-2'!M14*RANDBETWEEN(80,90)*0.01),'D-1-2'!M14+RANDBETWEEN(1,3)),0),0)&amp;"】")</f>
        <v/>
      </c>
      <c r="N14" s="727" t="str">
        <f ca="1">IF('D-1-2'!N14="","","【"&amp;ROUND(IFERROR(IF(ABS('D-1-2'!N14)&gt;=10,IF('D-1-2'!N14&gt;=0,'D-1-2'!N14*RANDBETWEEN(80,90)*0.01,'D-1-2'!N14*RANDBETWEEN(110,120)*0.01),'D-1-2'!N14-RANDBETWEEN(1,3)),0),0)&amp;"～"&amp;ROUND(IFERROR(IF(ABS('D-1-2'!N14)&gt;=10,IF('D-1-2'!N14&gt;=0,'D-1-2'!N14*RANDBETWEEN(110,120)*0.01,'D-1-2'!N14*RANDBETWEEN(80,90)*0.01),'D-1-2'!N14+RANDBETWEEN(1,3)),0),0)&amp;"】")</f>
        <v/>
      </c>
      <c r="O14" s="919" t="str">
        <f ca="1">IF('D-1-2'!O14="","","【"&amp;ROUND(IFERROR(IF(ABS('D-1-2'!O14)&gt;=10,IF('D-1-2'!O14&gt;=0,'D-1-2'!O14*RANDBETWEEN(80,90)*0.01,'D-1-2'!O14*RANDBETWEEN(110,120)*0.01),'D-1-2'!O14-RANDBETWEEN(1,3)),0),0)&amp;"～"&amp;ROUND(IFERROR(IF(ABS('D-1-2'!O14)&gt;=10,IF('D-1-2'!O14&gt;=0,'D-1-2'!O14*RANDBETWEEN(110,120)*0.01,'D-1-2'!O14*RANDBETWEEN(80,90)*0.01),'D-1-2'!O14+RANDBETWEEN(1,3)),0),0)&amp;"】")</f>
        <v/>
      </c>
      <c r="P14"/>
    </row>
    <row r="15" spans="1:31" ht="26.25" customHeight="1" x14ac:dyDescent="0.15">
      <c r="A15"/>
      <c r="B15" s="60">
        <v>7</v>
      </c>
      <c r="C15" s="725" t="str">
        <f>IF('D-1-2'!C15="","",'D-1-2'!C15)</f>
        <v/>
      </c>
      <c r="D15" s="725" t="str">
        <f>IF('D-1-2'!D15="","",'D-1-2'!D15)</f>
        <v/>
      </c>
      <c r="E15" s="726" t="str">
        <f>IF('D-1-2'!E15="","",'D-1-2'!E15)</f>
        <v/>
      </c>
      <c r="F15" s="726" t="str">
        <f>IF('D-1-2'!F15="","",'D-1-2'!F15)</f>
        <v/>
      </c>
      <c r="G15" s="726" t="str">
        <f>IF('D-1-2'!G15="","",'D-1-2'!G15)</f>
        <v/>
      </c>
      <c r="H15" s="726" t="str">
        <f>IF('D-1-2'!H15="","",'D-1-2'!H15)</f>
        <v/>
      </c>
      <c r="I15" s="726" t="str">
        <f>IF('D-1-2'!I15="","",'D-1-2'!I15)</f>
        <v/>
      </c>
      <c r="J15" s="726" t="str">
        <f>IF('D-1-2'!J15="","",'D-1-2'!J15)</f>
        <v/>
      </c>
      <c r="K15" s="919" t="str">
        <f ca="1">IF('D-1-2'!K15="","","【"&amp;ROUND(IFERROR(IF(ABS('D-1-2'!K15)&gt;=10,IF('D-1-2'!K15&gt;=0,'D-1-2'!K15*RANDBETWEEN(80,90)*0.01,'D-1-2'!K15*RANDBETWEEN(110,120)*0.01),'D-1-2'!K15-RANDBETWEEN(1,3)),0),0)&amp;"～"&amp;ROUND(IFERROR(IF(ABS('D-1-2'!K15)&gt;=10,IF('D-1-2'!K15&gt;=0,'D-1-2'!K15*RANDBETWEEN(110,120)*0.01,'D-1-2'!K15*RANDBETWEEN(80,90)*0.01),'D-1-2'!K15+RANDBETWEEN(1,3)),0),0)&amp;"】")</f>
        <v/>
      </c>
      <c r="L15" s="919" t="str">
        <f>IF('D-1-2'!L15="","",'D-1-2'!L15)</f>
        <v/>
      </c>
      <c r="M15" s="919" t="str">
        <f ca="1">IF('D-1-2'!M15="","","【"&amp;ROUND(IFERROR(IF(ABS('D-1-2'!M15)&gt;=10,IF('D-1-2'!M15&gt;=0,'D-1-2'!M15*RANDBETWEEN(80,90)*0.01,'D-1-2'!M15*RANDBETWEEN(110,120)*0.01),'D-1-2'!M15-RANDBETWEEN(1,3)),0),0)&amp;"～"&amp;ROUND(IFERROR(IF(ABS('D-1-2'!M15)&gt;=10,IF('D-1-2'!M15&gt;=0,'D-1-2'!M15*RANDBETWEEN(110,120)*0.01,'D-1-2'!M15*RANDBETWEEN(80,90)*0.01),'D-1-2'!M15+RANDBETWEEN(1,3)),0),0)&amp;"】")</f>
        <v/>
      </c>
      <c r="N15" s="727" t="str">
        <f ca="1">IF('D-1-2'!N15="","","【"&amp;ROUND(IFERROR(IF(ABS('D-1-2'!N15)&gt;=10,IF('D-1-2'!N15&gt;=0,'D-1-2'!N15*RANDBETWEEN(80,90)*0.01,'D-1-2'!N15*RANDBETWEEN(110,120)*0.01),'D-1-2'!N15-RANDBETWEEN(1,3)),0),0)&amp;"～"&amp;ROUND(IFERROR(IF(ABS('D-1-2'!N15)&gt;=10,IF('D-1-2'!N15&gt;=0,'D-1-2'!N15*RANDBETWEEN(110,120)*0.01,'D-1-2'!N15*RANDBETWEEN(80,90)*0.01),'D-1-2'!N15+RANDBETWEEN(1,3)),0),0)&amp;"】")</f>
        <v/>
      </c>
      <c r="O15" s="919" t="str">
        <f ca="1">IF('D-1-2'!O15="","","【"&amp;ROUND(IFERROR(IF(ABS('D-1-2'!O15)&gt;=10,IF('D-1-2'!O15&gt;=0,'D-1-2'!O15*RANDBETWEEN(80,90)*0.01,'D-1-2'!O15*RANDBETWEEN(110,120)*0.01),'D-1-2'!O15-RANDBETWEEN(1,3)),0),0)&amp;"～"&amp;ROUND(IFERROR(IF(ABS('D-1-2'!O15)&gt;=10,IF('D-1-2'!O15&gt;=0,'D-1-2'!O15*RANDBETWEEN(110,120)*0.01,'D-1-2'!O15*RANDBETWEEN(80,90)*0.01),'D-1-2'!O15+RANDBETWEEN(1,3)),0),0)&amp;"】")</f>
        <v/>
      </c>
      <c r="P15"/>
    </row>
    <row r="16" spans="1:31" ht="26.25" customHeight="1" x14ac:dyDescent="0.15">
      <c r="A16"/>
      <c r="B16" s="60">
        <v>8</v>
      </c>
      <c r="C16" s="725" t="str">
        <f>IF('D-1-2'!C16="","",'D-1-2'!C16)</f>
        <v/>
      </c>
      <c r="D16" s="725" t="str">
        <f>IF('D-1-2'!D16="","",'D-1-2'!D16)</f>
        <v/>
      </c>
      <c r="E16" s="726" t="str">
        <f>IF('D-1-2'!E16="","",'D-1-2'!E16)</f>
        <v/>
      </c>
      <c r="F16" s="726" t="str">
        <f>IF('D-1-2'!F16="","",'D-1-2'!F16)</f>
        <v/>
      </c>
      <c r="G16" s="726" t="str">
        <f>IF('D-1-2'!G16="","",'D-1-2'!G16)</f>
        <v/>
      </c>
      <c r="H16" s="726" t="str">
        <f>IF('D-1-2'!H16="","",'D-1-2'!H16)</f>
        <v/>
      </c>
      <c r="I16" s="726" t="str">
        <f>IF('D-1-2'!I16="","",'D-1-2'!I16)</f>
        <v/>
      </c>
      <c r="J16" s="726" t="str">
        <f>IF('D-1-2'!J16="","",'D-1-2'!J16)</f>
        <v/>
      </c>
      <c r="K16" s="919" t="str">
        <f ca="1">IF('D-1-2'!K16="","","【"&amp;ROUND(IFERROR(IF(ABS('D-1-2'!K16)&gt;=10,IF('D-1-2'!K16&gt;=0,'D-1-2'!K16*RANDBETWEEN(80,90)*0.01,'D-1-2'!K16*RANDBETWEEN(110,120)*0.01),'D-1-2'!K16-RANDBETWEEN(1,3)),0),0)&amp;"～"&amp;ROUND(IFERROR(IF(ABS('D-1-2'!K16)&gt;=10,IF('D-1-2'!K16&gt;=0,'D-1-2'!K16*RANDBETWEEN(110,120)*0.01,'D-1-2'!K16*RANDBETWEEN(80,90)*0.01),'D-1-2'!K16+RANDBETWEEN(1,3)),0),0)&amp;"】")</f>
        <v/>
      </c>
      <c r="L16" s="919" t="str">
        <f>IF('D-1-2'!L16="","",'D-1-2'!L16)</f>
        <v/>
      </c>
      <c r="M16" s="919" t="str">
        <f ca="1">IF('D-1-2'!M16="","","【"&amp;ROUND(IFERROR(IF(ABS('D-1-2'!M16)&gt;=10,IF('D-1-2'!M16&gt;=0,'D-1-2'!M16*RANDBETWEEN(80,90)*0.01,'D-1-2'!M16*RANDBETWEEN(110,120)*0.01),'D-1-2'!M16-RANDBETWEEN(1,3)),0),0)&amp;"～"&amp;ROUND(IFERROR(IF(ABS('D-1-2'!M16)&gt;=10,IF('D-1-2'!M16&gt;=0,'D-1-2'!M16*RANDBETWEEN(110,120)*0.01,'D-1-2'!M16*RANDBETWEEN(80,90)*0.01),'D-1-2'!M16+RANDBETWEEN(1,3)),0),0)&amp;"】")</f>
        <v/>
      </c>
      <c r="N16" s="727" t="str">
        <f ca="1">IF('D-1-2'!N16="","","【"&amp;ROUND(IFERROR(IF(ABS('D-1-2'!N16)&gt;=10,IF('D-1-2'!N16&gt;=0,'D-1-2'!N16*RANDBETWEEN(80,90)*0.01,'D-1-2'!N16*RANDBETWEEN(110,120)*0.01),'D-1-2'!N16-RANDBETWEEN(1,3)),0),0)&amp;"～"&amp;ROUND(IFERROR(IF(ABS('D-1-2'!N16)&gt;=10,IF('D-1-2'!N16&gt;=0,'D-1-2'!N16*RANDBETWEEN(110,120)*0.01,'D-1-2'!N16*RANDBETWEEN(80,90)*0.01),'D-1-2'!N16+RANDBETWEEN(1,3)),0),0)&amp;"】")</f>
        <v/>
      </c>
      <c r="O16" s="919" t="str">
        <f ca="1">IF('D-1-2'!O16="","","【"&amp;ROUND(IFERROR(IF(ABS('D-1-2'!O16)&gt;=10,IF('D-1-2'!O16&gt;=0,'D-1-2'!O16*RANDBETWEEN(80,90)*0.01,'D-1-2'!O16*RANDBETWEEN(110,120)*0.01),'D-1-2'!O16-RANDBETWEEN(1,3)),0),0)&amp;"～"&amp;ROUND(IFERROR(IF(ABS('D-1-2'!O16)&gt;=10,IF('D-1-2'!O16&gt;=0,'D-1-2'!O16*RANDBETWEEN(110,120)*0.01,'D-1-2'!O16*RANDBETWEEN(80,90)*0.01),'D-1-2'!O16+RANDBETWEEN(1,3)),0),0)&amp;"】")</f>
        <v/>
      </c>
      <c r="P16"/>
    </row>
    <row r="17" spans="1:16" ht="26.25" customHeight="1" x14ac:dyDescent="0.15">
      <c r="A17"/>
      <c r="B17" s="60">
        <v>9</v>
      </c>
      <c r="C17" s="725" t="str">
        <f>IF('D-1-2'!C17="","",'D-1-2'!C17)</f>
        <v/>
      </c>
      <c r="D17" s="725" t="str">
        <f>IF('D-1-2'!D17="","",'D-1-2'!D17)</f>
        <v/>
      </c>
      <c r="E17" s="726" t="str">
        <f>IF('D-1-2'!E17="","",'D-1-2'!E17)</f>
        <v/>
      </c>
      <c r="F17" s="726" t="str">
        <f>IF('D-1-2'!F17="","",'D-1-2'!F17)</f>
        <v/>
      </c>
      <c r="G17" s="726" t="str">
        <f>IF('D-1-2'!G17="","",'D-1-2'!G17)</f>
        <v/>
      </c>
      <c r="H17" s="726" t="str">
        <f>IF('D-1-2'!H17="","",'D-1-2'!H17)</f>
        <v/>
      </c>
      <c r="I17" s="726" t="str">
        <f>IF('D-1-2'!I17="","",'D-1-2'!I17)</f>
        <v/>
      </c>
      <c r="J17" s="726" t="str">
        <f>IF('D-1-2'!J17="","",'D-1-2'!J17)</f>
        <v/>
      </c>
      <c r="K17" s="919" t="str">
        <f ca="1">IF('D-1-2'!K17="","","【"&amp;ROUND(IFERROR(IF(ABS('D-1-2'!K17)&gt;=10,IF('D-1-2'!K17&gt;=0,'D-1-2'!K17*RANDBETWEEN(80,90)*0.01,'D-1-2'!K17*RANDBETWEEN(110,120)*0.01),'D-1-2'!K17-RANDBETWEEN(1,3)),0),0)&amp;"～"&amp;ROUND(IFERROR(IF(ABS('D-1-2'!K17)&gt;=10,IF('D-1-2'!K17&gt;=0,'D-1-2'!K17*RANDBETWEEN(110,120)*0.01,'D-1-2'!K17*RANDBETWEEN(80,90)*0.01),'D-1-2'!K17+RANDBETWEEN(1,3)),0),0)&amp;"】")</f>
        <v/>
      </c>
      <c r="L17" s="919" t="str">
        <f>IF('D-1-2'!L17="","",'D-1-2'!L17)</f>
        <v/>
      </c>
      <c r="M17" s="919" t="str">
        <f ca="1">IF('D-1-2'!M17="","","【"&amp;ROUND(IFERROR(IF(ABS('D-1-2'!M17)&gt;=10,IF('D-1-2'!M17&gt;=0,'D-1-2'!M17*RANDBETWEEN(80,90)*0.01,'D-1-2'!M17*RANDBETWEEN(110,120)*0.01),'D-1-2'!M17-RANDBETWEEN(1,3)),0),0)&amp;"～"&amp;ROUND(IFERROR(IF(ABS('D-1-2'!M17)&gt;=10,IF('D-1-2'!M17&gt;=0,'D-1-2'!M17*RANDBETWEEN(110,120)*0.01,'D-1-2'!M17*RANDBETWEEN(80,90)*0.01),'D-1-2'!M17+RANDBETWEEN(1,3)),0),0)&amp;"】")</f>
        <v/>
      </c>
      <c r="N17" s="727" t="str">
        <f ca="1">IF('D-1-2'!N17="","","【"&amp;ROUND(IFERROR(IF(ABS('D-1-2'!N17)&gt;=10,IF('D-1-2'!N17&gt;=0,'D-1-2'!N17*RANDBETWEEN(80,90)*0.01,'D-1-2'!N17*RANDBETWEEN(110,120)*0.01),'D-1-2'!N17-RANDBETWEEN(1,3)),0),0)&amp;"～"&amp;ROUND(IFERROR(IF(ABS('D-1-2'!N17)&gt;=10,IF('D-1-2'!N17&gt;=0,'D-1-2'!N17*RANDBETWEEN(110,120)*0.01,'D-1-2'!N17*RANDBETWEEN(80,90)*0.01),'D-1-2'!N17+RANDBETWEEN(1,3)),0),0)&amp;"】")</f>
        <v/>
      </c>
      <c r="O17" s="919" t="str">
        <f ca="1">IF('D-1-2'!O17="","","【"&amp;ROUND(IFERROR(IF(ABS('D-1-2'!O17)&gt;=10,IF('D-1-2'!O17&gt;=0,'D-1-2'!O17*RANDBETWEEN(80,90)*0.01,'D-1-2'!O17*RANDBETWEEN(110,120)*0.01),'D-1-2'!O17-RANDBETWEEN(1,3)),0),0)&amp;"～"&amp;ROUND(IFERROR(IF(ABS('D-1-2'!O17)&gt;=10,IF('D-1-2'!O17&gt;=0,'D-1-2'!O17*RANDBETWEEN(110,120)*0.01,'D-1-2'!O17*RANDBETWEEN(80,90)*0.01),'D-1-2'!O17+RANDBETWEEN(1,3)),0),0)&amp;"】")</f>
        <v/>
      </c>
      <c r="P17"/>
    </row>
    <row r="18" spans="1:16" ht="26.25" customHeight="1" x14ac:dyDescent="0.15">
      <c r="A18"/>
      <c r="B18" s="60">
        <v>10</v>
      </c>
      <c r="C18" s="725" t="str">
        <f>IF('D-1-2'!C18="","",'D-1-2'!C18)</f>
        <v/>
      </c>
      <c r="D18" s="725" t="str">
        <f>IF('D-1-2'!D18="","",'D-1-2'!D18)</f>
        <v/>
      </c>
      <c r="E18" s="726" t="str">
        <f>IF('D-1-2'!E18="","",'D-1-2'!E18)</f>
        <v/>
      </c>
      <c r="F18" s="726" t="str">
        <f>IF('D-1-2'!F18="","",'D-1-2'!F18)</f>
        <v/>
      </c>
      <c r="G18" s="726" t="str">
        <f>IF('D-1-2'!G18="","",'D-1-2'!G18)</f>
        <v/>
      </c>
      <c r="H18" s="726" t="str">
        <f>IF('D-1-2'!H18="","",'D-1-2'!H18)</f>
        <v/>
      </c>
      <c r="I18" s="726" t="str">
        <f>IF('D-1-2'!I18="","",'D-1-2'!I18)</f>
        <v/>
      </c>
      <c r="J18" s="726" t="str">
        <f>IF('D-1-2'!J18="","",'D-1-2'!J18)</f>
        <v/>
      </c>
      <c r="K18" s="919" t="str">
        <f ca="1">IF('D-1-2'!K18="","","【"&amp;ROUND(IFERROR(IF(ABS('D-1-2'!K18)&gt;=10,IF('D-1-2'!K18&gt;=0,'D-1-2'!K18*RANDBETWEEN(80,90)*0.01,'D-1-2'!K18*RANDBETWEEN(110,120)*0.01),'D-1-2'!K18-RANDBETWEEN(1,3)),0),0)&amp;"～"&amp;ROUND(IFERROR(IF(ABS('D-1-2'!K18)&gt;=10,IF('D-1-2'!K18&gt;=0,'D-1-2'!K18*RANDBETWEEN(110,120)*0.01,'D-1-2'!K18*RANDBETWEEN(80,90)*0.01),'D-1-2'!K18+RANDBETWEEN(1,3)),0),0)&amp;"】")</f>
        <v/>
      </c>
      <c r="L18" s="919" t="str">
        <f>IF('D-1-2'!L18="","",'D-1-2'!L18)</f>
        <v/>
      </c>
      <c r="M18" s="919" t="str">
        <f ca="1">IF('D-1-2'!M18="","","【"&amp;ROUND(IFERROR(IF(ABS('D-1-2'!M18)&gt;=10,IF('D-1-2'!M18&gt;=0,'D-1-2'!M18*RANDBETWEEN(80,90)*0.01,'D-1-2'!M18*RANDBETWEEN(110,120)*0.01),'D-1-2'!M18-RANDBETWEEN(1,3)),0),0)&amp;"～"&amp;ROUND(IFERROR(IF(ABS('D-1-2'!M18)&gt;=10,IF('D-1-2'!M18&gt;=0,'D-1-2'!M18*RANDBETWEEN(110,120)*0.01,'D-1-2'!M18*RANDBETWEEN(80,90)*0.01),'D-1-2'!M18+RANDBETWEEN(1,3)),0),0)&amp;"】")</f>
        <v/>
      </c>
      <c r="N18" s="727" t="str">
        <f ca="1">IF('D-1-2'!N18="","","【"&amp;ROUND(IFERROR(IF(ABS('D-1-2'!N18)&gt;=10,IF('D-1-2'!N18&gt;=0,'D-1-2'!N18*RANDBETWEEN(80,90)*0.01,'D-1-2'!N18*RANDBETWEEN(110,120)*0.01),'D-1-2'!N18-RANDBETWEEN(1,3)),0),0)&amp;"～"&amp;ROUND(IFERROR(IF(ABS('D-1-2'!N18)&gt;=10,IF('D-1-2'!N18&gt;=0,'D-1-2'!N18*RANDBETWEEN(110,120)*0.01,'D-1-2'!N18*RANDBETWEEN(80,90)*0.01),'D-1-2'!N18+RANDBETWEEN(1,3)),0),0)&amp;"】")</f>
        <v/>
      </c>
      <c r="O18" s="919" t="str">
        <f ca="1">IF('D-1-2'!O18="","","【"&amp;ROUND(IFERROR(IF(ABS('D-1-2'!O18)&gt;=10,IF('D-1-2'!O18&gt;=0,'D-1-2'!O18*RANDBETWEEN(80,90)*0.01,'D-1-2'!O18*RANDBETWEEN(110,120)*0.01),'D-1-2'!O18-RANDBETWEEN(1,3)),0),0)&amp;"～"&amp;ROUND(IFERROR(IF(ABS('D-1-2'!O18)&gt;=10,IF('D-1-2'!O18&gt;=0,'D-1-2'!O18*RANDBETWEEN(110,120)*0.01,'D-1-2'!O18*RANDBETWEEN(80,90)*0.01),'D-1-2'!O18+RANDBETWEEN(1,3)),0),0)&amp;"】")</f>
        <v/>
      </c>
      <c r="P18"/>
    </row>
    <row r="19" spans="1:16" ht="26.25" customHeight="1" x14ac:dyDescent="0.15">
      <c r="A19"/>
      <c r="B19" s="60">
        <v>11</v>
      </c>
      <c r="C19" s="725" t="str">
        <f>IF('D-1-2'!C19="","",'D-1-2'!C19)</f>
        <v/>
      </c>
      <c r="D19" s="725" t="str">
        <f>IF('D-1-2'!D19="","",'D-1-2'!D19)</f>
        <v/>
      </c>
      <c r="E19" s="726" t="str">
        <f>IF('D-1-2'!E19="","",'D-1-2'!E19)</f>
        <v/>
      </c>
      <c r="F19" s="726" t="str">
        <f>IF('D-1-2'!F19="","",'D-1-2'!F19)</f>
        <v/>
      </c>
      <c r="G19" s="726" t="str">
        <f>IF('D-1-2'!G19="","",'D-1-2'!G19)</f>
        <v/>
      </c>
      <c r="H19" s="726" t="str">
        <f>IF('D-1-2'!H19="","",'D-1-2'!H19)</f>
        <v/>
      </c>
      <c r="I19" s="726" t="str">
        <f>IF('D-1-2'!I19="","",'D-1-2'!I19)</f>
        <v/>
      </c>
      <c r="J19" s="726" t="str">
        <f>IF('D-1-2'!J19="","",'D-1-2'!J19)</f>
        <v/>
      </c>
      <c r="K19" s="919" t="str">
        <f ca="1">IF('D-1-2'!K19="","","【"&amp;ROUND(IFERROR(IF(ABS('D-1-2'!K19)&gt;=10,IF('D-1-2'!K19&gt;=0,'D-1-2'!K19*RANDBETWEEN(80,90)*0.01,'D-1-2'!K19*RANDBETWEEN(110,120)*0.01),'D-1-2'!K19-RANDBETWEEN(1,3)),0),0)&amp;"～"&amp;ROUND(IFERROR(IF(ABS('D-1-2'!K19)&gt;=10,IF('D-1-2'!K19&gt;=0,'D-1-2'!K19*RANDBETWEEN(110,120)*0.01,'D-1-2'!K19*RANDBETWEEN(80,90)*0.01),'D-1-2'!K19+RANDBETWEEN(1,3)),0),0)&amp;"】")</f>
        <v/>
      </c>
      <c r="L19" s="919" t="str">
        <f>IF('D-1-2'!L19="","",'D-1-2'!L19)</f>
        <v/>
      </c>
      <c r="M19" s="919" t="str">
        <f ca="1">IF('D-1-2'!M19="","","【"&amp;ROUND(IFERROR(IF(ABS('D-1-2'!M19)&gt;=10,IF('D-1-2'!M19&gt;=0,'D-1-2'!M19*RANDBETWEEN(80,90)*0.01,'D-1-2'!M19*RANDBETWEEN(110,120)*0.01),'D-1-2'!M19-RANDBETWEEN(1,3)),0),0)&amp;"～"&amp;ROUND(IFERROR(IF(ABS('D-1-2'!M19)&gt;=10,IF('D-1-2'!M19&gt;=0,'D-1-2'!M19*RANDBETWEEN(110,120)*0.01,'D-1-2'!M19*RANDBETWEEN(80,90)*0.01),'D-1-2'!M19+RANDBETWEEN(1,3)),0),0)&amp;"】")</f>
        <v/>
      </c>
      <c r="N19" s="727" t="str">
        <f ca="1">IF('D-1-2'!N19="","","【"&amp;ROUND(IFERROR(IF(ABS('D-1-2'!N19)&gt;=10,IF('D-1-2'!N19&gt;=0,'D-1-2'!N19*RANDBETWEEN(80,90)*0.01,'D-1-2'!N19*RANDBETWEEN(110,120)*0.01),'D-1-2'!N19-RANDBETWEEN(1,3)),0),0)&amp;"～"&amp;ROUND(IFERROR(IF(ABS('D-1-2'!N19)&gt;=10,IF('D-1-2'!N19&gt;=0,'D-1-2'!N19*RANDBETWEEN(110,120)*0.01,'D-1-2'!N19*RANDBETWEEN(80,90)*0.01),'D-1-2'!N19+RANDBETWEEN(1,3)),0),0)&amp;"】")</f>
        <v/>
      </c>
      <c r="O19" s="919" t="str">
        <f ca="1">IF('D-1-2'!O19="","","【"&amp;ROUND(IFERROR(IF(ABS('D-1-2'!O19)&gt;=10,IF('D-1-2'!O19&gt;=0,'D-1-2'!O19*RANDBETWEEN(80,90)*0.01,'D-1-2'!O19*RANDBETWEEN(110,120)*0.01),'D-1-2'!O19-RANDBETWEEN(1,3)),0),0)&amp;"～"&amp;ROUND(IFERROR(IF(ABS('D-1-2'!O19)&gt;=10,IF('D-1-2'!O19&gt;=0,'D-1-2'!O19*RANDBETWEEN(110,120)*0.01,'D-1-2'!O19*RANDBETWEEN(80,90)*0.01),'D-1-2'!O19+RANDBETWEEN(1,3)),0),0)&amp;"】")</f>
        <v/>
      </c>
      <c r="P19"/>
    </row>
    <row r="20" spans="1:16" ht="26.25" customHeight="1" x14ac:dyDescent="0.15">
      <c r="A20"/>
      <c r="B20" s="60">
        <v>12</v>
      </c>
      <c r="C20" s="725" t="str">
        <f>IF('D-1-2'!C20="","",'D-1-2'!C20)</f>
        <v/>
      </c>
      <c r="D20" s="725" t="str">
        <f>IF('D-1-2'!D20="","",'D-1-2'!D20)</f>
        <v/>
      </c>
      <c r="E20" s="726" t="str">
        <f>IF('D-1-2'!E20="","",'D-1-2'!E20)</f>
        <v/>
      </c>
      <c r="F20" s="726" t="str">
        <f>IF('D-1-2'!F20="","",'D-1-2'!F20)</f>
        <v/>
      </c>
      <c r="G20" s="726" t="str">
        <f>IF('D-1-2'!G20="","",'D-1-2'!G20)</f>
        <v/>
      </c>
      <c r="H20" s="726" t="str">
        <f>IF('D-1-2'!H20="","",'D-1-2'!H20)</f>
        <v/>
      </c>
      <c r="I20" s="726" t="str">
        <f>IF('D-1-2'!I20="","",'D-1-2'!I20)</f>
        <v/>
      </c>
      <c r="J20" s="726" t="str">
        <f>IF('D-1-2'!J20="","",'D-1-2'!J20)</f>
        <v/>
      </c>
      <c r="K20" s="919" t="str">
        <f ca="1">IF('D-1-2'!K20="","","【"&amp;ROUND(IFERROR(IF(ABS('D-1-2'!K20)&gt;=10,IF('D-1-2'!K20&gt;=0,'D-1-2'!K20*RANDBETWEEN(80,90)*0.01,'D-1-2'!K20*RANDBETWEEN(110,120)*0.01),'D-1-2'!K20-RANDBETWEEN(1,3)),0),0)&amp;"～"&amp;ROUND(IFERROR(IF(ABS('D-1-2'!K20)&gt;=10,IF('D-1-2'!K20&gt;=0,'D-1-2'!K20*RANDBETWEEN(110,120)*0.01,'D-1-2'!K20*RANDBETWEEN(80,90)*0.01),'D-1-2'!K20+RANDBETWEEN(1,3)),0),0)&amp;"】")</f>
        <v/>
      </c>
      <c r="L20" s="919" t="str">
        <f>IF('D-1-2'!L20="","",'D-1-2'!L20)</f>
        <v/>
      </c>
      <c r="M20" s="919" t="str">
        <f ca="1">IF('D-1-2'!M20="","","【"&amp;ROUND(IFERROR(IF(ABS('D-1-2'!M20)&gt;=10,IF('D-1-2'!M20&gt;=0,'D-1-2'!M20*RANDBETWEEN(80,90)*0.01,'D-1-2'!M20*RANDBETWEEN(110,120)*0.01),'D-1-2'!M20-RANDBETWEEN(1,3)),0),0)&amp;"～"&amp;ROUND(IFERROR(IF(ABS('D-1-2'!M20)&gt;=10,IF('D-1-2'!M20&gt;=0,'D-1-2'!M20*RANDBETWEEN(110,120)*0.01,'D-1-2'!M20*RANDBETWEEN(80,90)*0.01),'D-1-2'!M20+RANDBETWEEN(1,3)),0),0)&amp;"】")</f>
        <v/>
      </c>
      <c r="N20" s="727" t="str">
        <f ca="1">IF('D-1-2'!N20="","","【"&amp;ROUND(IFERROR(IF(ABS('D-1-2'!N20)&gt;=10,IF('D-1-2'!N20&gt;=0,'D-1-2'!N20*RANDBETWEEN(80,90)*0.01,'D-1-2'!N20*RANDBETWEEN(110,120)*0.01),'D-1-2'!N20-RANDBETWEEN(1,3)),0),0)&amp;"～"&amp;ROUND(IFERROR(IF(ABS('D-1-2'!N20)&gt;=10,IF('D-1-2'!N20&gt;=0,'D-1-2'!N20*RANDBETWEEN(110,120)*0.01,'D-1-2'!N20*RANDBETWEEN(80,90)*0.01),'D-1-2'!N20+RANDBETWEEN(1,3)),0),0)&amp;"】")</f>
        <v/>
      </c>
      <c r="O20" s="919" t="str">
        <f ca="1">IF('D-1-2'!O20="","","【"&amp;ROUND(IFERROR(IF(ABS('D-1-2'!O20)&gt;=10,IF('D-1-2'!O20&gt;=0,'D-1-2'!O20*RANDBETWEEN(80,90)*0.01,'D-1-2'!O20*RANDBETWEEN(110,120)*0.01),'D-1-2'!O20-RANDBETWEEN(1,3)),0),0)&amp;"～"&amp;ROUND(IFERROR(IF(ABS('D-1-2'!O20)&gt;=10,IF('D-1-2'!O20&gt;=0,'D-1-2'!O20*RANDBETWEEN(110,120)*0.01,'D-1-2'!O20*RANDBETWEEN(80,90)*0.01),'D-1-2'!O20+RANDBETWEEN(1,3)),0),0)&amp;"】")</f>
        <v/>
      </c>
      <c r="P20"/>
    </row>
    <row r="21" spans="1:16" ht="26.25" customHeight="1" x14ac:dyDescent="0.15">
      <c r="A21"/>
      <c r="B21" s="60">
        <v>13</v>
      </c>
      <c r="C21" s="725" t="str">
        <f>IF('D-1-2'!C21="","",'D-1-2'!C21)</f>
        <v/>
      </c>
      <c r="D21" s="725" t="str">
        <f>IF('D-1-2'!D21="","",'D-1-2'!D21)</f>
        <v/>
      </c>
      <c r="E21" s="726" t="str">
        <f>IF('D-1-2'!E21="","",'D-1-2'!E21)</f>
        <v/>
      </c>
      <c r="F21" s="726" t="str">
        <f>IF('D-1-2'!F21="","",'D-1-2'!F21)</f>
        <v/>
      </c>
      <c r="G21" s="726" t="str">
        <f>IF('D-1-2'!G21="","",'D-1-2'!G21)</f>
        <v/>
      </c>
      <c r="H21" s="726" t="str">
        <f>IF('D-1-2'!H21="","",'D-1-2'!H21)</f>
        <v/>
      </c>
      <c r="I21" s="726" t="str">
        <f>IF('D-1-2'!I21="","",'D-1-2'!I21)</f>
        <v/>
      </c>
      <c r="J21" s="726" t="str">
        <f>IF('D-1-2'!J21="","",'D-1-2'!J21)</f>
        <v/>
      </c>
      <c r="K21" s="919" t="str">
        <f ca="1">IF('D-1-2'!K21="","","【"&amp;ROUND(IFERROR(IF(ABS('D-1-2'!K21)&gt;=10,IF('D-1-2'!K21&gt;=0,'D-1-2'!K21*RANDBETWEEN(80,90)*0.01,'D-1-2'!K21*RANDBETWEEN(110,120)*0.01),'D-1-2'!K21-RANDBETWEEN(1,3)),0),0)&amp;"～"&amp;ROUND(IFERROR(IF(ABS('D-1-2'!K21)&gt;=10,IF('D-1-2'!K21&gt;=0,'D-1-2'!K21*RANDBETWEEN(110,120)*0.01,'D-1-2'!K21*RANDBETWEEN(80,90)*0.01),'D-1-2'!K21+RANDBETWEEN(1,3)),0),0)&amp;"】")</f>
        <v/>
      </c>
      <c r="L21" s="919" t="str">
        <f>IF('D-1-2'!L21="","",'D-1-2'!L21)</f>
        <v/>
      </c>
      <c r="M21" s="919" t="str">
        <f ca="1">IF('D-1-2'!M21="","","【"&amp;ROUND(IFERROR(IF(ABS('D-1-2'!M21)&gt;=10,IF('D-1-2'!M21&gt;=0,'D-1-2'!M21*RANDBETWEEN(80,90)*0.01,'D-1-2'!M21*RANDBETWEEN(110,120)*0.01),'D-1-2'!M21-RANDBETWEEN(1,3)),0),0)&amp;"～"&amp;ROUND(IFERROR(IF(ABS('D-1-2'!M21)&gt;=10,IF('D-1-2'!M21&gt;=0,'D-1-2'!M21*RANDBETWEEN(110,120)*0.01,'D-1-2'!M21*RANDBETWEEN(80,90)*0.01),'D-1-2'!M21+RANDBETWEEN(1,3)),0),0)&amp;"】")</f>
        <v/>
      </c>
      <c r="N21" s="727" t="str">
        <f ca="1">IF('D-1-2'!N21="","","【"&amp;ROUND(IFERROR(IF(ABS('D-1-2'!N21)&gt;=10,IF('D-1-2'!N21&gt;=0,'D-1-2'!N21*RANDBETWEEN(80,90)*0.01,'D-1-2'!N21*RANDBETWEEN(110,120)*0.01),'D-1-2'!N21-RANDBETWEEN(1,3)),0),0)&amp;"～"&amp;ROUND(IFERROR(IF(ABS('D-1-2'!N21)&gt;=10,IF('D-1-2'!N21&gt;=0,'D-1-2'!N21*RANDBETWEEN(110,120)*0.01,'D-1-2'!N21*RANDBETWEEN(80,90)*0.01),'D-1-2'!N21+RANDBETWEEN(1,3)),0),0)&amp;"】")</f>
        <v/>
      </c>
      <c r="O21" s="919" t="str">
        <f ca="1">IF('D-1-2'!O21="","","【"&amp;ROUND(IFERROR(IF(ABS('D-1-2'!O21)&gt;=10,IF('D-1-2'!O21&gt;=0,'D-1-2'!O21*RANDBETWEEN(80,90)*0.01,'D-1-2'!O21*RANDBETWEEN(110,120)*0.01),'D-1-2'!O21-RANDBETWEEN(1,3)),0),0)&amp;"～"&amp;ROUND(IFERROR(IF(ABS('D-1-2'!O21)&gt;=10,IF('D-1-2'!O21&gt;=0,'D-1-2'!O21*RANDBETWEEN(110,120)*0.01,'D-1-2'!O21*RANDBETWEEN(80,90)*0.01),'D-1-2'!O21+RANDBETWEEN(1,3)),0),0)&amp;"】")</f>
        <v/>
      </c>
      <c r="P21"/>
    </row>
    <row r="22" spans="1:16" ht="26.25" customHeight="1" x14ac:dyDescent="0.15">
      <c r="A22"/>
      <c r="B22" s="60">
        <v>14</v>
      </c>
      <c r="C22" s="725" t="str">
        <f>IF('D-1-2'!C22="","",'D-1-2'!C22)</f>
        <v/>
      </c>
      <c r="D22" s="725" t="str">
        <f>IF('D-1-2'!D22="","",'D-1-2'!D22)</f>
        <v/>
      </c>
      <c r="E22" s="726" t="str">
        <f>IF('D-1-2'!E22="","",'D-1-2'!E22)</f>
        <v/>
      </c>
      <c r="F22" s="726" t="str">
        <f>IF('D-1-2'!F22="","",'D-1-2'!F22)</f>
        <v/>
      </c>
      <c r="G22" s="726" t="str">
        <f>IF('D-1-2'!G22="","",'D-1-2'!G22)</f>
        <v/>
      </c>
      <c r="H22" s="726" t="str">
        <f>IF('D-1-2'!H22="","",'D-1-2'!H22)</f>
        <v/>
      </c>
      <c r="I22" s="726" t="str">
        <f>IF('D-1-2'!I22="","",'D-1-2'!I22)</f>
        <v/>
      </c>
      <c r="J22" s="726" t="str">
        <f>IF('D-1-2'!J22="","",'D-1-2'!J22)</f>
        <v/>
      </c>
      <c r="K22" s="919" t="str">
        <f ca="1">IF('D-1-2'!K22="","","【"&amp;ROUND(IFERROR(IF(ABS('D-1-2'!K22)&gt;=10,IF('D-1-2'!K22&gt;=0,'D-1-2'!K22*RANDBETWEEN(80,90)*0.01,'D-1-2'!K22*RANDBETWEEN(110,120)*0.01),'D-1-2'!K22-RANDBETWEEN(1,3)),0),0)&amp;"～"&amp;ROUND(IFERROR(IF(ABS('D-1-2'!K22)&gt;=10,IF('D-1-2'!K22&gt;=0,'D-1-2'!K22*RANDBETWEEN(110,120)*0.01,'D-1-2'!K22*RANDBETWEEN(80,90)*0.01),'D-1-2'!K22+RANDBETWEEN(1,3)),0),0)&amp;"】")</f>
        <v/>
      </c>
      <c r="L22" s="919" t="str">
        <f>IF('D-1-2'!L22="","",'D-1-2'!L22)</f>
        <v/>
      </c>
      <c r="M22" s="919" t="str">
        <f ca="1">IF('D-1-2'!M22="","","【"&amp;ROUND(IFERROR(IF(ABS('D-1-2'!M22)&gt;=10,IF('D-1-2'!M22&gt;=0,'D-1-2'!M22*RANDBETWEEN(80,90)*0.01,'D-1-2'!M22*RANDBETWEEN(110,120)*0.01),'D-1-2'!M22-RANDBETWEEN(1,3)),0),0)&amp;"～"&amp;ROUND(IFERROR(IF(ABS('D-1-2'!M22)&gt;=10,IF('D-1-2'!M22&gt;=0,'D-1-2'!M22*RANDBETWEEN(110,120)*0.01,'D-1-2'!M22*RANDBETWEEN(80,90)*0.01),'D-1-2'!M22+RANDBETWEEN(1,3)),0),0)&amp;"】")</f>
        <v/>
      </c>
      <c r="N22" s="727" t="str">
        <f ca="1">IF('D-1-2'!N22="","","【"&amp;ROUND(IFERROR(IF(ABS('D-1-2'!N22)&gt;=10,IF('D-1-2'!N22&gt;=0,'D-1-2'!N22*RANDBETWEEN(80,90)*0.01,'D-1-2'!N22*RANDBETWEEN(110,120)*0.01),'D-1-2'!N22-RANDBETWEEN(1,3)),0),0)&amp;"～"&amp;ROUND(IFERROR(IF(ABS('D-1-2'!N22)&gt;=10,IF('D-1-2'!N22&gt;=0,'D-1-2'!N22*RANDBETWEEN(110,120)*0.01,'D-1-2'!N22*RANDBETWEEN(80,90)*0.01),'D-1-2'!N22+RANDBETWEEN(1,3)),0),0)&amp;"】")</f>
        <v/>
      </c>
      <c r="O22" s="919" t="str">
        <f ca="1">IF('D-1-2'!O22="","","【"&amp;ROUND(IFERROR(IF(ABS('D-1-2'!O22)&gt;=10,IF('D-1-2'!O22&gt;=0,'D-1-2'!O22*RANDBETWEEN(80,90)*0.01,'D-1-2'!O22*RANDBETWEEN(110,120)*0.01),'D-1-2'!O22-RANDBETWEEN(1,3)),0),0)&amp;"～"&amp;ROUND(IFERROR(IF(ABS('D-1-2'!O22)&gt;=10,IF('D-1-2'!O22&gt;=0,'D-1-2'!O22*RANDBETWEEN(110,120)*0.01,'D-1-2'!O22*RANDBETWEEN(80,90)*0.01),'D-1-2'!O22+RANDBETWEEN(1,3)),0),0)&amp;"】")</f>
        <v/>
      </c>
      <c r="P22"/>
    </row>
    <row r="23" spans="1:16" ht="26.25" customHeight="1" x14ac:dyDescent="0.15">
      <c r="A23"/>
      <c r="B23" s="60">
        <v>15</v>
      </c>
      <c r="C23" s="725" t="str">
        <f>IF('D-1-2'!C23="","",'D-1-2'!C23)</f>
        <v/>
      </c>
      <c r="D23" s="725" t="str">
        <f>IF('D-1-2'!D23="","",'D-1-2'!D23)</f>
        <v/>
      </c>
      <c r="E23" s="726" t="str">
        <f>IF('D-1-2'!E23="","",'D-1-2'!E23)</f>
        <v/>
      </c>
      <c r="F23" s="726" t="str">
        <f>IF('D-1-2'!F23="","",'D-1-2'!F23)</f>
        <v/>
      </c>
      <c r="G23" s="726" t="str">
        <f>IF('D-1-2'!G23="","",'D-1-2'!G23)</f>
        <v/>
      </c>
      <c r="H23" s="726" t="str">
        <f>IF('D-1-2'!H23="","",'D-1-2'!H23)</f>
        <v/>
      </c>
      <c r="I23" s="726" t="str">
        <f>IF('D-1-2'!I23="","",'D-1-2'!I23)</f>
        <v/>
      </c>
      <c r="J23" s="726" t="str">
        <f>IF('D-1-2'!J23="","",'D-1-2'!J23)</f>
        <v/>
      </c>
      <c r="K23" s="919" t="str">
        <f ca="1">IF('D-1-2'!K23="","","【"&amp;ROUND(IFERROR(IF(ABS('D-1-2'!K23)&gt;=10,IF('D-1-2'!K23&gt;=0,'D-1-2'!K23*RANDBETWEEN(80,90)*0.01,'D-1-2'!K23*RANDBETWEEN(110,120)*0.01),'D-1-2'!K23-RANDBETWEEN(1,3)),0),0)&amp;"～"&amp;ROUND(IFERROR(IF(ABS('D-1-2'!K23)&gt;=10,IF('D-1-2'!K23&gt;=0,'D-1-2'!K23*RANDBETWEEN(110,120)*0.01,'D-1-2'!K23*RANDBETWEEN(80,90)*0.01),'D-1-2'!K23+RANDBETWEEN(1,3)),0),0)&amp;"】")</f>
        <v/>
      </c>
      <c r="L23" s="919" t="str">
        <f>IF('D-1-2'!L23="","",'D-1-2'!L23)</f>
        <v/>
      </c>
      <c r="M23" s="919" t="str">
        <f ca="1">IF('D-1-2'!M23="","","【"&amp;ROUND(IFERROR(IF(ABS('D-1-2'!M23)&gt;=10,IF('D-1-2'!M23&gt;=0,'D-1-2'!M23*RANDBETWEEN(80,90)*0.01,'D-1-2'!M23*RANDBETWEEN(110,120)*0.01),'D-1-2'!M23-RANDBETWEEN(1,3)),0),0)&amp;"～"&amp;ROUND(IFERROR(IF(ABS('D-1-2'!M23)&gt;=10,IF('D-1-2'!M23&gt;=0,'D-1-2'!M23*RANDBETWEEN(110,120)*0.01,'D-1-2'!M23*RANDBETWEEN(80,90)*0.01),'D-1-2'!M23+RANDBETWEEN(1,3)),0),0)&amp;"】")</f>
        <v/>
      </c>
      <c r="N23" s="727" t="str">
        <f ca="1">IF('D-1-2'!N23="","","【"&amp;ROUND(IFERROR(IF(ABS('D-1-2'!N23)&gt;=10,IF('D-1-2'!N23&gt;=0,'D-1-2'!N23*RANDBETWEEN(80,90)*0.01,'D-1-2'!N23*RANDBETWEEN(110,120)*0.01),'D-1-2'!N23-RANDBETWEEN(1,3)),0),0)&amp;"～"&amp;ROUND(IFERROR(IF(ABS('D-1-2'!N23)&gt;=10,IF('D-1-2'!N23&gt;=0,'D-1-2'!N23*RANDBETWEEN(110,120)*0.01,'D-1-2'!N23*RANDBETWEEN(80,90)*0.01),'D-1-2'!N23+RANDBETWEEN(1,3)),0),0)&amp;"】")</f>
        <v/>
      </c>
      <c r="O23" s="919" t="str">
        <f ca="1">IF('D-1-2'!O23="","","【"&amp;ROUND(IFERROR(IF(ABS('D-1-2'!O23)&gt;=10,IF('D-1-2'!O23&gt;=0,'D-1-2'!O23*RANDBETWEEN(80,90)*0.01,'D-1-2'!O23*RANDBETWEEN(110,120)*0.01),'D-1-2'!O23-RANDBETWEEN(1,3)),0),0)&amp;"～"&amp;ROUND(IFERROR(IF(ABS('D-1-2'!O23)&gt;=10,IF('D-1-2'!O23&gt;=0,'D-1-2'!O23*RANDBETWEEN(110,120)*0.01,'D-1-2'!O23*RANDBETWEEN(80,90)*0.01),'D-1-2'!O23+RANDBETWEEN(1,3)),0),0)&amp;"】")</f>
        <v/>
      </c>
      <c r="P23"/>
    </row>
    <row r="24" spans="1:16" ht="26.25" customHeight="1" thickBot="1" x14ac:dyDescent="0.2">
      <c r="A24"/>
      <c r="B24" s="60">
        <v>16</v>
      </c>
      <c r="C24" s="725" t="str">
        <f>IF('D-1-2'!C24="","",'D-1-2'!C24)</f>
        <v/>
      </c>
      <c r="D24" s="725" t="str">
        <f>IF('D-1-2'!D24="","",'D-1-2'!D24)</f>
        <v/>
      </c>
      <c r="E24" s="726" t="str">
        <f>IF('D-1-2'!E24="","",'D-1-2'!E24)</f>
        <v/>
      </c>
      <c r="F24" s="726" t="str">
        <f>IF('D-1-2'!F24="","",'D-1-2'!F24)</f>
        <v/>
      </c>
      <c r="G24" s="726" t="str">
        <f>IF('D-1-2'!G24="","",'D-1-2'!G24)</f>
        <v/>
      </c>
      <c r="H24" s="726" t="str">
        <f>IF('D-1-2'!H24="","",'D-1-2'!H24)</f>
        <v/>
      </c>
      <c r="I24" s="726" t="str">
        <f>IF('D-1-2'!I24="","",'D-1-2'!I24)</f>
        <v/>
      </c>
      <c r="J24" s="922" t="str">
        <f>IF('D-1-2'!J24="","",'D-1-2'!J24)</f>
        <v/>
      </c>
      <c r="K24" s="920" t="str">
        <f ca="1">IF('D-1-2'!K24="","","【"&amp;ROUND(IFERROR(IF(ABS('D-1-2'!K24)&gt;=10,IF('D-1-2'!K24&gt;=0,'D-1-2'!K24*RANDBETWEEN(80,90)*0.01,'D-1-2'!K24*RANDBETWEEN(110,120)*0.01),'D-1-2'!K24-RANDBETWEEN(1,3)),0),0)&amp;"～"&amp;ROUND(IFERROR(IF(ABS('D-1-2'!K24)&gt;=10,IF('D-1-2'!K24&gt;=0,'D-1-2'!K24*RANDBETWEEN(110,120)*0.01,'D-1-2'!K24*RANDBETWEEN(80,90)*0.01),'D-1-2'!K24+RANDBETWEEN(1,3)),0),0)&amp;"】")</f>
        <v/>
      </c>
      <c r="L24" s="920" t="str">
        <f>IF('D-1-2'!L24="","",'D-1-2'!L24)</f>
        <v/>
      </c>
      <c r="M24" s="920" t="str">
        <f ca="1">IF('D-1-2'!M24="","","【"&amp;ROUND(IFERROR(IF(ABS('D-1-2'!M24)&gt;=10,IF('D-1-2'!M24&gt;=0,'D-1-2'!M24*RANDBETWEEN(80,90)*0.01,'D-1-2'!M24*RANDBETWEEN(110,120)*0.01),'D-1-2'!M24-RANDBETWEEN(1,3)),0),0)&amp;"～"&amp;ROUND(IFERROR(IF(ABS('D-1-2'!M24)&gt;=10,IF('D-1-2'!M24&gt;=0,'D-1-2'!M24*RANDBETWEEN(110,120)*0.01,'D-1-2'!M24*RANDBETWEEN(80,90)*0.01),'D-1-2'!M24+RANDBETWEEN(1,3)),0),0)&amp;"】")</f>
        <v/>
      </c>
      <c r="N24" s="923" t="str">
        <f ca="1">IF('D-1-2'!N24="","","【"&amp;ROUND(IFERROR(IF(ABS('D-1-2'!N24)&gt;=10,IF('D-1-2'!N24&gt;=0,'D-1-2'!N24*RANDBETWEEN(80,90)*0.01,'D-1-2'!N24*RANDBETWEEN(110,120)*0.01),'D-1-2'!N24-RANDBETWEEN(1,3)),0),0)&amp;"～"&amp;ROUND(IFERROR(IF(ABS('D-1-2'!N24)&gt;=10,IF('D-1-2'!N24&gt;=0,'D-1-2'!N24*RANDBETWEEN(110,120)*0.01,'D-1-2'!N24*RANDBETWEEN(80,90)*0.01),'D-1-2'!N24+RANDBETWEEN(1,3)),0),0)&amp;"】")</f>
        <v/>
      </c>
      <c r="O24" s="920" t="str">
        <f ca="1">IF('D-1-2'!O24="","","【"&amp;ROUND(IFERROR(IF(ABS('D-1-2'!O24)&gt;=10,IF('D-1-2'!O24&gt;=0,'D-1-2'!O24*RANDBETWEEN(80,90)*0.01,'D-1-2'!O24*RANDBETWEEN(110,120)*0.01),'D-1-2'!O24-RANDBETWEEN(1,3)),0),0)&amp;"～"&amp;ROUND(IFERROR(IF(ABS('D-1-2'!O24)&gt;=10,IF('D-1-2'!O24&gt;=0,'D-1-2'!O24*RANDBETWEEN(110,120)*0.01,'D-1-2'!O24*RANDBETWEEN(80,90)*0.01),'D-1-2'!O24+RANDBETWEEN(1,3)),0),0)&amp;"】")</f>
        <v/>
      </c>
      <c r="P24"/>
    </row>
    <row r="25" spans="1:16" ht="28.5" customHeight="1" thickTop="1" thickBot="1" x14ac:dyDescent="0.2">
      <c r="B25" s="718" t="s">
        <v>442</v>
      </c>
      <c r="C25" s="719"/>
      <c r="D25" s="719"/>
      <c r="E25" s="719"/>
      <c r="F25" s="719"/>
      <c r="G25" s="719"/>
      <c r="H25" s="719"/>
      <c r="I25" s="720"/>
      <c r="J25" s="720"/>
      <c r="K25" s="728" t="str">
        <f ca="1">IF('D-1-2'!K25="","","【"&amp;ROUND(IFERROR(IF(ABS('D-1-2'!K25)&gt;=10,IF('D-1-2'!K25&gt;=0,'D-1-2'!K25*RANDBETWEEN(80,90)*0.01,'D-1-2'!K25*RANDBETWEEN(110,120)*0.01),'D-1-2'!K25-RANDBETWEEN(1,3)),0),0)&amp;"～"&amp;ROUND(IFERROR(IF(ABS('D-1-2'!K25)&gt;=10,IF('D-1-2'!K25&gt;=0,'D-1-2'!K25*RANDBETWEEN(110,120)*0.01,'D-1-2'!K25*RANDBETWEEN(80,90)*0.01),'D-1-2'!K25+RANDBETWEEN(1,3)),0),0)&amp;"】")</f>
        <v/>
      </c>
      <c r="L25" s="921"/>
      <c r="M25" s="728" t="str">
        <f ca="1">IF('D-1-2'!M25="","","【"&amp;ROUND(IFERROR(IF(ABS('D-1-2'!M25)&gt;=10,IF('D-1-2'!M25&gt;=0,'D-1-2'!M25*RANDBETWEEN(80,90)*0.01,'D-1-2'!M25*RANDBETWEEN(110,120)*0.01),'D-1-2'!M25-RANDBETWEEN(1,3)),0),0)&amp;"～"&amp;ROUND(IFERROR(IF(ABS('D-1-2'!M25)&gt;=10,IF('D-1-2'!M25&gt;=0,'D-1-2'!M25*RANDBETWEEN(110,120)*0.01,'D-1-2'!M25*RANDBETWEEN(80,90)*0.01),'D-1-2'!M25+RANDBETWEEN(1,3)),0),0)&amp;"】")</f>
        <v/>
      </c>
      <c r="N25" s="728" t="e">
        <f ca="1">IF('D-1-2'!N25="","","【"&amp;ROUND(IFERROR(IF(ABS('D-1-2'!N25)&gt;=10,IF('D-1-2'!N25&gt;=0,'D-1-2'!N25*RANDBETWEEN(80,90)*0.01,'D-1-2'!N25*RANDBETWEEN(110,120)*0.01),'D-1-2'!N25-RANDBETWEEN(1,3)),0),0)&amp;"～"&amp;ROUND(IFERROR(IF(ABS('D-1-2'!N25)&gt;=10,IF('D-1-2'!N25&gt;=0,'D-1-2'!N25*RANDBETWEEN(110,120)*0.01,'D-1-2'!N25*RANDBETWEEN(80,90)*0.01),'D-1-2'!N25+RANDBETWEEN(1,3)),0),0)&amp;"】")</f>
        <v>#VALUE!</v>
      </c>
      <c r="O25" s="728" t="str">
        <f ca="1">IF('D-1-2'!O25="","","【"&amp;ROUND(IFERROR(IF(ABS('D-1-2'!O25)&gt;=10,IF('D-1-2'!O25&gt;=0,'D-1-2'!O25*RANDBETWEEN(80,90)*0.01,'D-1-2'!O25*RANDBETWEEN(110,120)*0.01),'D-1-2'!O25-RANDBETWEEN(1,3)),0),0)&amp;"～"&amp;ROUND(IFERROR(IF(ABS('D-1-2'!O25)&gt;=10,IF('D-1-2'!O25&gt;=0,'D-1-2'!O25*RANDBETWEEN(110,120)*0.01,'D-1-2'!O25*RANDBETWEEN(80,90)*0.01),'D-1-2'!O25+RANDBETWEEN(1,3)),0),0)&amp;"】")</f>
        <v/>
      </c>
      <c r="P25"/>
    </row>
    <row r="26" spans="1:16" x14ac:dyDescent="0.15">
      <c r="B26" s="724"/>
      <c r="I26"/>
      <c r="J26"/>
      <c r="K26"/>
      <c r="L26"/>
      <c r="M26"/>
      <c r="N26"/>
      <c r="O26"/>
      <c r="P26"/>
    </row>
    <row r="27" spans="1:16" ht="13.5" customHeight="1" x14ac:dyDescent="0.15">
      <c r="B27" s="724"/>
    </row>
  </sheetData>
  <mergeCells count="3">
    <mergeCell ref="B4:D4"/>
    <mergeCell ref="E4:O4"/>
    <mergeCell ref="B6:P6"/>
  </mergeCells>
  <phoneticPr fontId="25"/>
  <printOptions horizontalCentered="1"/>
  <pageMargins left="0.23622047244094491" right="0.23622047244094491" top="0.74803149606299213" bottom="0.74803149606299213" header="0.31496062992125984" footer="0.31496062992125984"/>
  <pageSetup paperSize="9" scale="54"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97FA8-305C-45F0-99A1-2E214627FC47}">
  <sheetPr>
    <pageSetUpPr fitToPage="1"/>
  </sheetPr>
  <dimension ref="A1:J29"/>
  <sheetViews>
    <sheetView showGridLines="0" view="pageBreakPreview" zoomScale="85" zoomScaleNormal="100" zoomScaleSheetLayoutView="85" workbookViewId="0">
      <selection activeCell="B15" sqref="B15:F15"/>
    </sheetView>
  </sheetViews>
  <sheetFormatPr defaultColWidth="9" defaultRowHeight="13.5" x14ac:dyDescent="0.15"/>
  <cols>
    <col min="1" max="1" width="2.125" style="729" customWidth="1"/>
    <col min="2" max="4" width="2.625" style="729" customWidth="1"/>
    <col min="5" max="5" width="8.875" style="729" customWidth="1"/>
    <col min="6" max="6" width="45.125" style="729" customWidth="1"/>
    <col min="7" max="10" width="48.125" style="729" customWidth="1"/>
    <col min="11" max="11" width="2.375" style="729" customWidth="1"/>
    <col min="12" max="16384" width="9" style="729"/>
  </cols>
  <sheetData>
    <row r="1" spans="1:10" ht="28.15" customHeight="1" x14ac:dyDescent="0.15">
      <c r="A1" s="706"/>
      <c r="B1" s="245" t="str">
        <f>'コード '!A1</f>
        <v>電解二酸化マンガン（本邦生産者）</v>
      </c>
      <c r="C1" s="707"/>
      <c r="D1" s="707"/>
      <c r="G1" s="1301"/>
      <c r="H1" s="1301"/>
      <c r="I1" s="1301"/>
    </row>
    <row r="2" spans="1:10" ht="22.15" customHeight="1" x14ac:dyDescent="0.15">
      <c r="A2" s="730"/>
      <c r="B2" s="731" t="s">
        <v>444</v>
      </c>
      <c r="C2" s="731"/>
      <c r="D2" s="731"/>
    </row>
    <row r="3" spans="1:10" s="38" customFormat="1" ht="9.75" customHeight="1" thickBot="1" x14ac:dyDescent="0.2">
      <c r="B3" s="94"/>
      <c r="C3" s="94"/>
      <c r="D3" s="94"/>
      <c r="E3" s="39"/>
      <c r="F3" s="39"/>
      <c r="G3" s="39"/>
      <c r="H3" s="39"/>
      <c r="I3" s="39"/>
    </row>
    <row r="4" spans="1:10" s="38" customFormat="1" ht="19.5" customHeight="1" thickBot="1" x14ac:dyDescent="0.2">
      <c r="B4" s="1302" t="s">
        <v>11</v>
      </c>
      <c r="C4" s="1303"/>
      <c r="D4" s="1303"/>
      <c r="E4" s="1303"/>
      <c r="F4" s="1304"/>
      <c r="G4" s="1305" t="str">
        <f>IF(様式一覧表!D5="","",様式一覧表!D5)</f>
        <v/>
      </c>
      <c r="H4" s="1306"/>
      <c r="I4" s="729"/>
      <c r="J4" s="729"/>
    </row>
    <row r="5" spans="1:10" s="38" customFormat="1" ht="9" customHeight="1" x14ac:dyDescent="0.15">
      <c r="B5" s="39"/>
      <c r="C5" s="39"/>
      <c r="D5" s="39"/>
      <c r="E5" s="39"/>
      <c r="F5" s="39"/>
      <c r="G5" s="39"/>
      <c r="H5" s="39"/>
      <c r="I5" s="39"/>
    </row>
    <row r="6" spans="1:10" ht="21.75" customHeight="1" x14ac:dyDescent="0.15">
      <c r="B6" s="732" t="s">
        <v>445</v>
      </c>
      <c r="C6" s="732"/>
      <c r="D6" s="732"/>
      <c r="E6" s="732"/>
      <c r="F6" s="732"/>
    </row>
    <row r="7" spans="1:10" s="910" customFormat="1" ht="28.5" customHeight="1" x14ac:dyDescent="0.15">
      <c r="B7" s="911" t="s">
        <v>446</v>
      </c>
      <c r="C7" s="911"/>
      <c r="D7" s="911"/>
      <c r="E7" s="912"/>
      <c r="F7" s="913"/>
      <c r="G7" s="733"/>
      <c r="H7" s="733"/>
      <c r="I7" s="733"/>
      <c r="J7" s="733"/>
    </row>
    <row r="8" spans="1:10" s="910" customFormat="1" ht="28.5" customHeight="1" x14ac:dyDescent="0.15">
      <c r="B8" s="914" t="s">
        <v>447</v>
      </c>
      <c r="C8" s="915"/>
      <c r="D8" s="915"/>
      <c r="E8" s="916"/>
      <c r="F8" s="915"/>
      <c r="G8" s="734"/>
      <c r="H8" s="735"/>
      <c r="I8" s="735"/>
      <c r="J8" s="736"/>
    </row>
    <row r="9" spans="1:10" s="917" customFormat="1" ht="21" customHeight="1" x14ac:dyDescent="0.15">
      <c r="B9" s="737"/>
      <c r="C9" s="1310" t="s">
        <v>448</v>
      </c>
      <c r="D9" s="1311"/>
      <c r="E9" s="1311"/>
      <c r="F9" s="1311"/>
      <c r="G9" s="738"/>
      <c r="H9" s="735"/>
      <c r="I9" s="735"/>
      <c r="J9" s="736"/>
    </row>
    <row r="10" spans="1:10" s="917" customFormat="1" ht="21" customHeight="1" x14ac:dyDescent="0.15">
      <c r="B10" s="737"/>
      <c r="C10" s="739"/>
      <c r="D10" s="604" t="s">
        <v>449</v>
      </c>
      <c r="E10" s="740"/>
      <c r="F10" s="740"/>
      <c r="G10" s="741"/>
      <c r="H10" s="741"/>
      <c r="I10" s="741"/>
      <c r="J10" s="742"/>
    </row>
    <row r="11" spans="1:10" s="917" customFormat="1" ht="21" customHeight="1" x14ac:dyDescent="0.15">
      <c r="B11" s="737"/>
      <c r="C11" s="739"/>
      <c r="D11" s="743" t="s">
        <v>450</v>
      </c>
      <c r="E11" s="744"/>
      <c r="F11" s="744"/>
      <c r="G11" s="918"/>
      <c r="H11" s="918"/>
      <c r="I11" s="918"/>
      <c r="J11" s="918"/>
    </row>
    <row r="12" spans="1:10" s="917" customFormat="1" ht="21" customHeight="1" x14ac:dyDescent="0.15">
      <c r="B12" s="737"/>
      <c r="C12" s="739"/>
      <c r="D12" s="743" t="s">
        <v>451</v>
      </c>
      <c r="E12" s="744"/>
      <c r="F12" s="744"/>
      <c r="G12" s="918"/>
      <c r="H12" s="918"/>
      <c r="I12" s="918"/>
      <c r="J12" s="918"/>
    </row>
    <row r="13" spans="1:10" s="917" customFormat="1" ht="21" customHeight="1" x14ac:dyDescent="0.15">
      <c r="B13" s="737"/>
      <c r="C13" s="739"/>
      <c r="D13" s="743" t="s">
        <v>452</v>
      </c>
      <c r="E13" s="744"/>
      <c r="F13" s="744"/>
      <c r="G13" s="918"/>
      <c r="H13" s="918"/>
      <c r="I13" s="918"/>
      <c r="J13" s="918"/>
    </row>
    <row r="14" spans="1:10" s="917" customFormat="1" ht="21" customHeight="1" x14ac:dyDescent="0.15">
      <c r="B14" s="737"/>
      <c r="C14" s="745"/>
      <c r="D14" s="743" t="s">
        <v>453</v>
      </c>
      <c r="E14" s="744"/>
      <c r="F14" s="744"/>
      <c r="G14" s="918"/>
      <c r="H14" s="918"/>
      <c r="I14" s="918"/>
      <c r="J14" s="918"/>
    </row>
    <row r="15" spans="1:10" s="910" customFormat="1" ht="28.5" customHeight="1" x14ac:dyDescent="0.15">
      <c r="B15" s="1307" t="s">
        <v>454</v>
      </c>
      <c r="C15" s="1308"/>
      <c r="D15" s="1308"/>
      <c r="E15" s="1308"/>
      <c r="F15" s="1309"/>
      <c r="G15" s="746"/>
      <c r="H15" s="746"/>
      <c r="I15" s="746"/>
      <c r="J15" s="746"/>
    </row>
    <row r="16" spans="1:10" s="910" customFormat="1" ht="28.5" customHeight="1" x14ac:dyDescent="0.15">
      <c r="B16" s="1307" t="s">
        <v>455</v>
      </c>
      <c r="C16" s="1308"/>
      <c r="D16" s="1308"/>
      <c r="E16" s="1308"/>
      <c r="F16" s="1309"/>
      <c r="G16" s="746"/>
      <c r="H16" s="746"/>
      <c r="I16" s="746"/>
      <c r="J16" s="746"/>
    </row>
    <row r="17" spans="2:10" s="910" customFormat="1" ht="28.5" customHeight="1" x14ac:dyDescent="0.15">
      <c r="B17" s="1307" t="s">
        <v>456</v>
      </c>
      <c r="C17" s="1308"/>
      <c r="D17" s="1308"/>
      <c r="E17" s="1308"/>
      <c r="F17" s="1309"/>
      <c r="G17" s="746"/>
      <c r="H17" s="746"/>
      <c r="I17" s="746"/>
      <c r="J17" s="746"/>
    </row>
    <row r="18" spans="2:10" s="910" customFormat="1" ht="28.5" customHeight="1" x14ac:dyDescent="0.15">
      <c r="B18" s="1307" t="s">
        <v>457</v>
      </c>
      <c r="C18" s="1308"/>
      <c r="D18" s="1308"/>
      <c r="E18" s="1308"/>
      <c r="F18" s="1309"/>
      <c r="G18" s="746"/>
      <c r="H18" s="746"/>
      <c r="I18" s="746"/>
      <c r="J18" s="746"/>
    </row>
    <row r="19" spans="2:10" s="910" customFormat="1" ht="28.5" customHeight="1" x14ac:dyDescent="0.15">
      <c r="B19" s="1307" t="s">
        <v>458</v>
      </c>
      <c r="C19" s="1308"/>
      <c r="D19" s="1308"/>
      <c r="E19" s="1308"/>
      <c r="F19" s="1309"/>
      <c r="G19" s="746"/>
      <c r="H19" s="746"/>
      <c r="I19" s="746"/>
      <c r="J19" s="746"/>
    </row>
    <row r="20" spans="2:10" s="910" customFormat="1" ht="28.5" customHeight="1" x14ac:dyDescent="0.15">
      <c r="B20" s="1307" t="s">
        <v>459</v>
      </c>
      <c r="C20" s="1308"/>
      <c r="D20" s="1308"/>
      <c r="E20" s="1308"/>
      <c r="F20" s="1309"/>
      <c r="G20" s="746"/>
      <c r="H20" s="746"/>
      <c r="I20" s="746"/>
      <c r="J20" s="746"/>
    </row>
    <row r="21" spans="2:10" s="910" customFormat="1" ht="28.5" customHeight="1" x14ac:dyDescent="0.15">
      <c r="B21" s="1307" t="s">
        <v>460</v>
      </c>
      <c r="C21" s="1308"/>
      <c r="D21" s="1308"/>
      <c r="E21" s="1308"/>
      <c r="F21" s="1309"/>
      <c r="G21" s="746"/>
      <c r="H21" s="746"/>
      <c r="I21" s="746"/>
      <c r="J21" s="746"/>
    </row>
    <row r="22" spans="2:10" s="910" customFormat="1" ht="28.5" customHeight="1" x14ac:dyDescent="0.15">
      <c r="B22" s="1307" t="s">
        <v>461</v>
      </c>
      <c r="C22" s="1308"/>
      <c r="D22" s="1308"/>
      <c r="E22" s="1308"/>
      <c r="F22" s="1309"/>
      <c r="G22" s="746"/>
      <c r="H22" s="746"/>
      <c r="I22" s="746"/>
      <c r="J22" s="746"/>
    </row>
    <row r="23" spans="2:10" s="910" customFormat="1" ht="28.5" customHeight="1" x14ac:dyDescent="0.15">
      <c r="B23" s="1307" t="s">
        <v>462</v>
      </c>
      <c r="C23" s="1308"/>
      <c r="D23" s="1308"/>
      <c r="E23" s="1308"/>
      <c r="F23" s="1309"/>
      <c r="G23" s="746"/>
      <c r="H23" s="746"/>
      <c r="I23" s="746"/>
      <c r="J23" s="746"/>
    </row>
    <row r="24" spans="2:10" s="910" customFormat="1" ht="28.5" customHeight="1" x14ac:dyDescent="0.15">
      <c r="B24" s="1307" t="s">
        <v>463</v>
      </c>
      <c r="C24" s="1308"/>
      <c r="D24" s="1308"/>
      <c r="E24" s="1308"/>
      <c r="F24" s="1309"/>
      <c r="G24" s="746"/>
      <c r="H24" s="746"/>
      <c r="I24" s="746"/>
      <c r="J24" s="746"/>
    </row>
    <row r="25" spans="2:10" s="910" customFormat="1" ht="28.5" customHeight="1" x14ac:dyDescent="0.15">
      <c r="B25" s="1307" t="s">
        <v>464</v>
      </c>
      <c r="C25" s="1308"/>
      <c r="D25" s="1308"/>
      <c r="E25" s="1308"/>
      <c r="F25" s="1309"/>
      <c r="G25" s="746"/>
      <c r="H25" s="746"/>
      <c r="I25" s="746"/>
      <c r="J25" s="746"/>
    </row>
    <row r="26" spans="2:10" s="910" customFormat="1" ht="28.5" customHeight="1" x14ac:dyDescent="0.15">
      <c r="B26" s="1307" t="s">
        <v>465</v>
      </c>
      <c r="C26" s="1308"/>
      <c r="D26" s="1308"/>
      <c r="E26" s="1308"/>
      <c r="F26" s="1309"/>
      <c r="G26" s="746"/>
      <c r="H26" s="746"/>
      <c r="I26" s="746"/>
      <c r="J26" s="746"/>
    </row>
    <row r="27" spans="2:10" s="910" customFormat="1" ht="28.5" customHeight="1" x14ac:dyDescent="0.15">
      <c r="B27" s="1307" t="s">
        <v>466</v>
      </c>
      <c r="C27" s="1308"/>
      <c r="D27" s="1308"/>
      <c r="E27" s="1308"/>
      <c r="F27" s="1309"/>
      <c r="G27" s="746"/>
      <c r="H27" s="746"/>
      <c r="I27" s="746"/>
      <c r="J27" s="746"/>
    </row>
    <row r="28" spans="2:10" s="910" customFormat="1" ht="45.6" customHeight="1" x14ac:dyDescent="0.15">
      <c r="B28" s="1307" t="s">
        <v>467</v>
      </c>
      <c r="C28" s="1308"/>
      <c r="D28" s="1308"/>
      <c r="E28" s="1308"/>
      <c r="F28" s="1309"/>
      <c r="G28" s="746"/>
      <c r="H28" s="746"/>
      <c r="I28" s="746"/>
      <c r="J28" s="746"/>
    </row>
    <row r="29" spans="2:10" s="910" customFormat="1" ht="22.5" customHeight="1" x14ac:dyDescent="0.15">
      <c r="B29" s="1312" t="s">
        <v>468</v>
      </c>
      <c r="C29" s="1312"/>
      <c r="D29" s="1312"/>
      <c r="E29" s="1312"/>
      <c r="F29" s="1312"/>
      <c r="G29" s="1312"/>
      <c r="H29" s="1312"/>
      <c r="I29" s="1312"/>
      <c r="J29" s="1312"/>
    </row>
  </sheetData>
  <mergeCells count="19">
    <mergeCell ref="B27:F27"/>
    <mergeCell ref="C9:F9"/>
    <mergeCell ref="B28:F28"/>
    <mergeCell ref="B29:J29"/>
    <mergeCell ref="B22:F22"/>
    <mergeCell ref="B23:F23"/>
    <mergeCell ref="B24:F24"/>
    <mergeCell ref="B25:F25"/>
    <mergeCell ref="B26:F26"/>
    <mergeCell ref="B17:F17"/>
    <mergeCell ref="B18:F18"/>
    <mergeCell ref="B19:F19"/>
    <mergeCell ref="B20:F20"/>
    <mergeCell ref="B21:F21"/>
    <mergeCell ref="G1:I1"/>
    <mergeCell ref="B4:F4"/>
    <mergeCell ref="G4:H4"/>
    <mergeCell ref="B15:F15"/>
    <mergeCell ref="B16:F16"/>
  </mergeCells>
  <phoneticPr fontId="25"/>
  <printOptions horizontalCentered="1"/>
  <pageMargins left="0.23622047244094491" right="0.23622047244094491" top="0.55118110236220474" bottom="0.55118110236220474"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CECF39FD-FB80-47E4-A150-6048A16FCF71}">
          <x14:formula1>
            <xm:f>'コード '!$B$5:$B$9</xm:f>
          </x14:formula1>
          <xm:sqref>G11:J11</xm:sqref>
        </x14:dataValidation>
        <x14:dataValidation type="list" allowBlank="1" showInputMessage="1" showErrorMessage="1" xr:uid="{050A1F3E-8049-4EAE-8AA8-4A3F9DFDEF0D}">
          <x14:formula1>
            <xm:f>'コード '!$B$12:$B$15</xm:f>
          </x14:formula1>
          <xm:sqref>G12:J12</xm:sqref>
        </x14:dataValidation>
        <x14:dataValidation type="list" allowBlank="1" showInputMessage="1" showErrorMessage="1" xr:uid="{22820489-CC10-4D50-A922-3BB690B89886}">
          <x14:formula1>
            <xm:f>'コード '!$B$18:$B$19</xm:f>
          </x14:formula1>
          <xm:sqref>G13:J13</xm:sqref>
        </x14:dataValidation>
        <x14:dataValidation type="list" allowBlank="1" showInputMessage="1" showErrorMessage="1" xr:uid="{228FCD8B-BF34-4908-AB38-ED9AF80E62B6}">
          <x14:formula1>
            <xm:f>'コード '!$B$22:$B$23</xm:f>
          </x14:formula1>
          <xm:sqref>G14:J14</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3D6B2-6053-413A-817C-65607BC51CED}">
  <dimension ref="A1:L41"/>
  <sheetViews>
    <sheetView showGridLines="0" view="pageBreakPreview" zoomScale="70" zoomScaleNormal="100" zoomScaleSheetLayoutView="70" workbookViewId="0">
      <selection activeCell="D4" sqref="D4:E4"/>
    </sheetView>
  </sheetViews>
  <sheetFormatPr defaultColWidth="9" defaultRowHeight="13.5" x14ac:dyDescent="0.15"/>
  <cols>
    <col min="1" max="1" width="1.375" style="111" customWidth="1"/>
    <col min="2" max="2" width="6.875" style="111" customWidth="1"/>
    <col min="3" max="3" width="23.125" style="111" customWidth="1"/>
    <col min="4" max="4" width="22.125" style="111" customWidth="1"/>
    <col min="5" max="5" width="28.875" style="111" customWidth="1"/>
    <col min="6" max="6" width="18.875" style="111" customWidth="1"/>
    <col min="7" max="8" width="17.375" style="111" customWidth="1"/>
    <col min="9" max="9" width="23.125" style="111" customWidth="1"/>
    <col min="10" max="10" width="17.375" style="111" customWidth="1"/>
    <col min="11" max="11" width="12.875" style="111" customWidth="1"/>
    <col min="12" max="12" width="27.125" style="111" customWidth="1"/>
    <col min="13" max="13" width="1.875" style="111" customWidth="1"/>
    <col min="14" max="16384" width="9" style="111"/>
  </cols>
  <sheetData>
    <row r="1" spans="1:12" ht="26.1" customHeight="1" x14ac:dyDescent="0.15">
      <c r="A1" s="706"/>
      <c r="B1" s="245" t="str">
        <f>'コード '!A1</f>
        <v>電解二酸化マンガン（本邦生産者）</v>
      </c>
      <c r="F1" s="1320"/>
      <c r="G1" s="1320"/>
      <c r="H1" s="1320"/>
      <c r="I1" s="1320"/>
      <c r="J1" s="1320"/>
      <c r="K1" s="1320"/>
      <c r="L1" s="1320"/>
    </row>
    <row r="2" spans="1:12" s="749" customFormat="1" ht="16.5" customHeight="1" x14ac:dyDescent="0.15">
      <c r="A2" s="747"/>
      <c r="B2" s="748" t="s">
        <v>469</v>
      </c>
      <c r="C2" s="747"/>
      <c r="D2" s="747"/>
      <c r="E2" s="747"/>
    </row>
    <row r="3" spans="1:12" ht="7.5" customHeight="1" thickBot="1" x14ac:dyDescent="0.2">
      <c r="C3" s="112"/>
      <c r="D3" s="112"/>
      <c r="E3" s="112"/>
      <c r="F3" s="112"/>
      <c r="G3" s="112"/>
      <c r="H3" s="112"/>
      <c r="I3" s="112"/>
      <c r="J3" s="112"/>
      <c r="K3" s="112"/>
      <c r="L3" s="705"/>
    </row>
    <row r="4" spans="1:12" s="38" customFormat="1" ht="21" customHeight="1" thickBot="1" x14ac:dyDescent="0.2">
      <c r="B4" s="1321" t="s">
        <v>470</v>
      </c>
      <c r="C4" s="1322"/>
      <c r="D4" s="1323" t="str">
        <f>IF(様式一覧表!D5="","",様式一覧表!D5)</f>
        <v/>
      </c>
      <c r="E4" s="1324"/>
      <c r="F4" s="729"/>
    </row>
    <row r="5" spans="1:12" s="38" customFormat="1" ht="9.75" customHeight="1" x14ac:dyDescent="0.15">
      <c r="B5" s="5"/>
      <c r="C5" s="5"/>
      <c r="D5" s="113"/>
      <c r="E5" s="113"/>
      <c r="F5" s="729"/>
    </row>
    <row r="6" spans="1:12" s="749" customFormat="1" ht="16.5" customHeight="1" thickBot="1" x14ac:dyDescent="0.2">
      <c r="B6" s="1325" t="s">
        <v>471</v>
      </c>
      <c r="C6" s="1326"/>
      <c r="D6" s="1326"/>
      <c r="E6" s="1326"/>
      <c r="F6" s="1326"/>
      <c r="G6" s="1326"/>
      <c r="H6" s="1326"/>
      <c r="I6" s="1326"/>
      <c r="J6" s="1326"/>
      <c r="K6" s="1326"/>
      <c r="L6" s="1326"/>
    </row>
    <row r="7" spans="1:12" ht="48" customHeight="1" x14ac:dyDescent="0.15">
      <c r="B7" s="1327" t="s">
        <v>171</v>
      </c>
      <c r="C7" s="114" t="s">
        <v>472</v>
      </c>
      <c r="D7" s="115" t="s">
        <v>473</v>
      </c>
      <c r="E7" s="115" t="s">
        <v>474</v>
      </c>
      <c r="F7" s="116" t="s">
        <v>475</v>
      </c>
      <c r="G7" s="116" t="s">
        <v>476</v>
      </c>
      <c r="H7" s="116" t="s">
        <v>477</v>
      </c>
      <c r="I7" s="115" t="s">
        <v>478</v>
      </c>
      <c r="J7" s="116" t="s">
        <v>479</v>
      </c>
      <c r="K7" s="116" t="s">
        <v>480</v>
      </c>
      <c r="L7" s="750" t="s">
        <v>481</v>
      </c>
    </row>
    <row r="8" spans="1:12" s="905" customFormat="1" ht="22.5" customHeight="1" thickBot="1" x14ac:dyDescent="0.2">
      <c r="B8" s="1328"/>
      <c r="C8" s="117" t="s">
        <v>482</v>
      </c>
      <c r="D8" s="118" t="s">
        <v>483</v>
      </c>
      <c r="E8" s="118" t="s">
        <v>484</v>
      </c>
      <c r="F8" s="119" t="s">
        <v>485</v>
      </c>
      <c r="G8" s="119" t="s">
        <v>486</v>
      </c>
      <c r="H8" s="118" t="s">
        <v>483</v>
      </c>
      <c r="I8" s="118" t="s">
        <v>487</v>
      </c>
      <c r="J8" s="119" t="s">
        <v>488</v>
      </c>
      <c r="K8" s="119" t="s">
        <v>489</v>
      </c>
      <c r="L8" s="120" t="s">
        <v>483</v>
      </c>
    </row>
    <row r="9" spans="1:12" s="905" customFormat="1" ht="23.25" customHeight="1" x14ac:dyDescent="0.15">
      <c r="B9" s="1313">
        <v>1</v>
      </c>
      <c r="C9" s="121" t="s">
        <v>490</v>
      </c>
      <c r="D9" s="122"/>
      <c r="E9" s="123"/>
      <c r="F9" s="751"/>
      <c r="G9" s="751"/>
      <c r="H9" s="752"/>
      <c r="I9" s="752"/>
      <c r="J9" s="751"/>
      <c r="K9" s="751"/>
      <c r="L9" s="753"/>
    </row>
    <row r="10" spans="1:12" s="905" customFormat="1" ht="23.25" customHeight="1" x14ac:dyDescent="0.15">
      <c r="B10" s="1314"/>
      <c r="C10" s="1317" t="s">
        <v>491</v>
      </c>
      <c r="D10" s="1317"/>
      <c r="E10" s="1317"/>
      <c r="F10" s="124"/>
      <c r="G10" s="125"/>
      <c r="H10" s="126"/>
      <c r="I10" s="126"/>
      <c r="J10" s="125"/>
      <c r="K10" s="125"/>
      <c r="L10" s="127"/>
    </row>
    <row r="11" spans="1:12" ht="23.25" customHeight="1" x14ac:dyDescent="0.15">
      <c r="A11" s="1329"/>
      <c r="B11" s="1315"/>
      <c r="C11" s="128" t="s">
        <v>492</v>
      </c>
      <c r="D11" s="124"/>
      <c r="E11" s="125"/>
      <c r="F11" s="754"/>
      <c r="G11" s="754"/>
      <c r="H11" s="755"/>
      <c r="I11" s="755"/>
      <c r="J11" s="754"/>
      <c r="K11" s="754"/>
      <c r="L11" s="756"/>
    </row>
    <row r="12" spans="1:12" s="905" customFormat="1" ht="23.25" customHeight="1" x14ac:dyDescent="0.15">
      <c r="A12" s="1329"/>
      <c r="B12" s="1314"/>
      <c r="C12" s="1317" t="s">
        <v>491</v>
      </c>
      <c r="D12" s="1317"/>
      <c r="E12" s="1317"/>
      <c r="F12" s="124"/>
      <c r="G12" s="125"/>
      <c r="H12" s="126"/>
      <c r="I12" s="126"/>
      <c r="J12" s="125"/>
      <c r="K12" s="125"/>
      <c r="L12" s="127"/>
    </row>
    <row r="13" spans="1:12" ht="23.25" customHeight="1" x14ac:dyDescent="0.15">
      <c r="A13" s="1329"/>
      <c r="B13" s="1315"/>
      <c r="C13" s="128" t="s">
        <v>493</v>
      </c>
      <c r="D13" s="124"/>
      <c r="E13" s="125"/>
      <c r="F13" s="754"/>
      <c r="G13" s="754"/>
      <c r="H13" s="755"/>
      <c r="I13" s="755"/>
      <c r="J13" s="754"/>
      <c r="K13" s="754"/>
      <c r="L13" s="756"/>
    </row>
    <row r="14" spans="1:12" s="905" customFormat="1" ht="23.25" customHeight="1" x14ac:dyDescent="0.15">
      <c r="A14" s="1329"/>
      <c r="B14" s="1314"/>
      <c r="C14" s="1317" t="s">
        <v>491</v>
      </c>
      <c r="D14" s="1317"/>
      <c r="E14" s="1317"/>
      <c r="F14" s="124"/>
      <c r="G14" s="125"/>
      <c r="H14" s="126"/>
      <c r="I14" s="126"/>
      <c r="J14" s="125"/>
      <c r="K14" s="125"/>
      <c r="L14" s="127"/>
    </row>
    <row r="15" spans="1:12" ht="23.25" customHeight="1" x14ac:dyDescent="0.15">
      <c r="A15" s="1329"/>
      <c r="B15" s="1315"/>
      <c r="C15" s="128" t="s">
        <v>494</v>
      </c>
      <c r="D15" s="1318" t="s">
        <v>495</v>
      </c>
      <c r="E15" s="1319"/>
      <c r="F15" s="754"/>
      <c r="G15" s="754"/>
      <c r="H15" s="755"/>
      <c r="I15" s="755"/>
      <c r="J15" s="754"/>
      <c r="K15" s="754"/>
      <c r="L15" s="756"/>
    </row>
    <row r="16" spans="1:12" s="905" customFormat="1" ht="23.25" customHeight="1" x14ac:dyDescent="0.15">
      <c r="A16" s="1329"/>
      <c r="B16" s="1314"/>
      <c r="C16" s="1317" t="s">
        <v>491</v>
      </c>
      <c r="D16" s="1317"/>
      <c r="E16" s="1317"/>
      <c r="F16" s="124"/>
      <c r="G16" s="125"/>
      <c r="H16" s="126"/>
      <c r="I16" s="126"/>
      <c r="J16" s="125"/>
      <c r="K16" s="125"/>
      <c r="L16" s="127"/>
    </row>
    <row r="17" spans="1:12" ht="23.25" customHeight="1" x14ac:dyDescent="0.15">
      <c r="A17" s="1329"/>
      <c r="B17" s="1315"/>
      <c r="C17" s="128" t="s">
        <v>496</v>
      </c>
      <c r="D17" s="129"/>
      <c r="E17" s="126"/>
      <c r="F17" s="754"/>
      <c r="G17" s="754"/>
      <c r="H17" s="755"/>
      <c r="I17" s="755"/>
      <c r="J17" s="754"/>
      <c r="K17" s="754"/>
      <c r="L17" s="756"/>
    </row>
    <row r="18" spans="1:12" ht="23.25" customHeight="1" x14ac:dyDescent="0.15">
      <c r="A18" s="1329"/>
      <c r="B18" s="1314"/>
      <c r="C18" s="1317" t="s">
        <v>491</v>
      </c>
      <c r="D18" s="1317"/>
      <c r="E18" s="1317"/>
      <c r="F18" s="124"/>
      <c r="G18" s="125"/>
      <c r="H18" s="126"/>
      <c r="I18" s="125"/>
      <c r="J18" s="125"/>
      <c r="K18" s="125"/>
      <c r="L18" s="130"/>
    </row>
    <row r="19" spans="1:12" ht="23.25" customHeight="1" thickBot="1" x14ac:dyDescent="0.2">
      <c r="A19" s="1329"/>
      <c r="B19" s="1316"/>
      <c r="C19" s="131" t="s">
        <v>497</v>
      </c>
      <c r="D19" s="132"/>
      <c r="E19" s="133"/>
      <c r="F19" s="757"/>
      <c r="G19" s="757"/>
      <c r="H19" s="758"/>
      <c r="I19" s="758"/>
      <c r="J19" s="757"/>
      <c r="K19" s="757"/>
      <c r="L19" s="759"/>
    </row>
    <row r="20" spans="1:12" ht="23.25" customHeight="1" x14ac:dyDescent="0.15">
      <c r="B20" s="1313">
        <v>2</v>
      </c>
      <c r="C20" s="121" t="s">
        <v>490</v>
      </c>
      <c r="D20" s="122"/>
      <c r="E20" s="123"/>
      <c r="F20" s="751"/>
      <c r="G20" s="751"/>
      <c r="H20" s="752"/>
      <c r="I20" s="752"/>
      <c r="J20" s="751"/>
      <c r="K20" s="751"/>
      <c r="L20" s="753"/>
    </row>
    <row r="21" spans="1:12" ht="23.25" customHeight="1" x14ac:dyDescent="0.15">
      <c r="B21" s="1314"/>
      <c r="C21" s="1317" t="s">
        <v>491</v>
      </c>
      <c r="D21" s="1317"/>
      <c r="E21" s="1317"/>
      <c r="F21" s="124"/>
      <c r="G21" s="125"/>
      <c r="H21" s="126"/>
      <c r="I21" s="126"/>
      <c r="J21" s="125"/>
      <c r="K21" s="125"/>
      <c r="L21" s="127"/>
    </row>
    <row r="22" spans="1:12" ht="23.25" customHeight="1" x14ac:dyDescent="0.15">
      <c r="B22" s="1315"/>
      <c r="C22" s="128" t="s">
        <v>492</v>
      </c>
      <c r="D22" s="124"/>
      <c r="E22" s="125"/>
      <c r="F22" s="754"/>
      <c r="G22" s="754"/>
      <c r="H22" s="755"/>
      <c r="I22" s="755"/>
      <c r="J22" s="754"/>
      <c r="K22" s="754"/>
      <c r="L22" s="756"/>
    </row>
    <row r="23" spans="1:12" ht="23.25" customHeight="1" x14ac:dyDescent="0.15">
      <c r="B23" s="1314"/>
      <c r="C23" s="1317" t="s">
        <v>491</v>
      </c>
      <c r="D23" s="1317"/>
      <c r="E23" s="1317"/>
      <c r="F23" s="124"/>
      <c r="G23" s="125"/>
      <c r="H23" s="126"/>
      <c r="I23" s="126"/>
      <c r="J23" s="125"/>
      <c r="K23" s="125"/>
      <c r="L23" s="127"/>
    </row>
    <row r="24" spans="1:12" ht="23.25" customHeight="1" x14ac:dyDescent="0.15">
      <c r="B24" s="1315"/>
      <c r="C24" s="128" t="s">
        <v>493</v>
      </c>
      <c r="D24" s="124"/>
      <c r="E24" s="125"/>
      <c r="F24" s="754"/>
      <c r="G24" s="754"/>
      <c r="H24" s="755"/>
      <c r="I24" s="755"/>
      <c r="J24" s="754"/>
      <c r="K24" s="754"/>
      <c r="L24" s="756"/>
    </row>
    <row r="25" spans="1:12" ht="23.25" customHeight="1" x14ac:dyDescent="0.15">
      <c r="B25" s="1314"/>
      <c r="C25" s="1317" t="s">
        <v>491</v>
      </c>
      <c r="D25" s="1317"/>
      <c r="E25" s="1317"/>
      <c r="F25" s="124"/>
      <c r="G25" s="125"/>
      <c r="H25" s="126"/>
      <c r="I25" s="126"/>
      <c r="J25" s="125"/>
      <c r="K25" s="125"/>
      <c r="L25" s="127"/>
    </row>
    <row r="26" spans="1:12" ht="23.25" customHeight="1" x14ac:dyDescent="0.15">
      <c r="B26" s="1315"/>
      <c r="C26" s="128" t="s">
        <v>494</v>
      </c>
      <c r="D26" s="1318" t="s">
        <v>495</v>
      </c>
      <c r="E26" s="1319"/>
      <c r="F26" s="754"/>
      <c r="G26" s="754"/>
      <c r="H26" s="755"/>
      <c r="I26" s="755"/>
      <c r="J26" s="754"/>
      <c r="K26" s="754"/>
      <c r="L26" s="756"/>
    </row>
    <row r="27" spans="1:12" ht="23.25" customHeight="1" x14ac:dyDescent="0.15">
      <c r="B27" s="1314"/>
      <c r="C27" s="1317" t="s">
        <v>491</v>
      </c>
      <c r="D27" s="1317"/>
      <c r="E27" s="1317"/>
      <c r="F27" s="124"/>
      <c r="G27" s="125"/>
      <c r="H27" s="126"/>
      <c r="I27" s="126"/>
      <c r="J27" s="125"/>
      <c r="K27" s="125"/>
      <c r="L27" s="127"/>
    </row>
    <row r="28" spans="1:12" ht="23.25" customHeight="1" x14ac:dyDescent="0.15">
      <c r="B28" s="1315"/>
      <c r="C28" s="128" t="s">
        <v>496</v>
      </c>
      <c r="D28" s="129"/>
      <c r="E28" s="126"/>
      <c r="F28" s="754"/>
      <c r="G28" s="754"/>
      <c r="H28" s="755"/>
      <c r="I28" s="755"/>
      <c r="J28" s="754"/>
      <c r="K28" s="754"/>
      <c r="L28" s="756"/>
    </row>
    <row r="29" spans="1:12" ht="23.25" customHeight="1" x14ac:dyDescent="0.15">
      <c r="B29" s="1314"/>
      <c r="C29" s="1317" t="s">
        <v>491</v>
      </c>
      <c r="D29" s="1317"/>
      <c r="E29" s="1317"/>
      <c r="F29" s="124"/>
      <c r="G29" s="125"/>
      <c r="H29" s="126"/>
      <c r="I29" s="125"/>
      <c r="J29" s="125"/>
      <c r="K29" s="125"/>
      <c r="L29" s="130"/>
    </row>
    <row r="30" spans="1:12" ht="23.25" customHeight="1" thickBot="1" x14ac:dyDescent="0.2">
      <c r="B30" s="1316"/>
      <c r="C30" s="131" t="s">
        <v>497</v>
      </c>
      <c r="D30" s="132"/>
      <c r="E30" s="133"/>
      <c r="F30" s="757"/>
      <c r="G30" s="757"/>
      <c r="H30" s="758"/>
      <c r="I30" s="758"/>
      <c r="J30" s="757"/>
      <c r="K30" s="757"/>
      <c r="L30" s="759"/>
    </row>
    <row r="31" spans="1:12" ht="23.25" customHeight="1" x14ac:dyDescent="0.15">
      <c r="B31" s="1313">
        <v>3</v>
      </c>
      <c r="C31" s="121" t="s">
        <v>490</v>
      </c>
      <c r="D31" s="122"/>
      <c r="E31" s="123"/>
      <c r="F31" s="751"/>
      <c r="G31" s="751"/>
      <c r="H31" s="752"/>
      <c r="I31" s="752"/>
      <c r="J31" s="751"/>
      <c r="K31" s="751"/>
      <c r="L31" s="753"/>
    </row>
    <row r="32" spans="1:12" ht="23.25" customHeight="1" x14ac:dyDescent="0.15">
      <c r="B32" s="1314"/>
      <c r="C32" s="1317" t="s">
        <v>491</v>
      </c>
      <c r="D32" s="1317"/>
      <c r="E32" s="1317"/>
      <c r="F32" s="124"/>
      <c r="G32" s="125"/>
      <c r="H32" s="126"/>
      <c r="I32" s="126"/>
      <c r="J32" s="125"/>
      <c r="K32" s="125"/>
      <c r="L32" s="127"/>
    </row>
    <row r="33" spans="2:12" ht="23.25" customHeight="1" x14ac:dyDescent="0.15">
      <c r="B33" s="1315"/>
      <c r="C33" s="128" t="s">
        <v>492</v>
      </c>
      <c r="D33" s="124"/>
      <c r="E33" s="125"/>
      <c r="F33" s="754"/>
      <c r="G33" s="754"/>
      <c r="H33" s="755"/>
      <c r="I33" s="755"/>
      <c r="J33" s="754"/>
      <c r="K33" s="754"/>
      <c r="L33" s="756"/>
    </row>
    <row r="34" spans="2:12" ht="23.25" customHeight="1" x14ac:dyDescent="0.15">
      <c r="B34" s="1314"/>
      <c r="C34" s="1317" t="s">
        <v>491</v>
      </c>
      <c r="D34" s="1317"/>
      <c r="E34" s="1317"/>
      <c r="F34" s="124"/>
      <c r="G34" s="125"/>
      <c r="H34" s="126"/>
      <c r="I34" s="126"/>
      <c r="J34" s="125"/>
      <c r="K34" s="125"/>
      <c r="L34" s="127"/>
    </row>
    <row r="35" spans="2:12" ht="23.25" customHeight="1" x14ac:dyDescent="0.15">
      <c r="B35" s="1315"/>
      <c r="C35" s="128" t="s">
        <v>493</v>
      </c>
      <c r="D35" s="124"/>
      <c r="E35" s="125"/>
      <c r="F35" s="754"/>
      <c r="G35" s="754"/>
      <c r="H35" s="755"/>
      <c r="I35" s="755"/>
      <c r="J35" s="754"/>
      <c r="K35" s="754"/>
      <c r="L35" s="756"/>
    </row>
    <row r="36" spans="2:12" ht="23.25" customHeight="1" x14ac:dyDescent="0.15">
      <c r="B36" s="1314"/>
      <c r="C36" s="1317" t="s">
        <v>491</v>
      </c>
      <c r="D36" s="1317"/>
      <c r="E36" s="1317"/>
      <c r="F36" s="124"/>
      <c r="G36" s="125"/>
      <c r="H36" s="126"/>
      <c r="I36" s="126"/>
      <c r="J36" s="125"/>
      <c r="K36" s="125"/>
      <c r="L36" s="127"/>
    </row>
    <row r="37" spans="2:12" ht="23.25" customHeight="1" x14ac:dyDescent="0.15">
      <c r="B37" s="1315"/>
      <c r="C37" s="128" t="s">
        <v>494</v>
      </c>
      <c r="D37" s="1318" t="s">
        <v>495</v>
      </c>
      <c r="E37" s="1319"/>
      <c r="F37" s="754"/>
      <c r="G37" s="754"/>
      <c r="H37" s="755"/>
      <c r="I37" s="755"/>
      <c r="J37" s="754"/>
      <c r="K37" s="754"/>
      <c r="L37" s="756"/>
    </row>
    <row r="38" spans="2:12" ht="23.25" customHeight="1" x14ac:dyDescent="0.15">
      <c r="B38" s="1314"/>
      <c r="C38" s="1317" t="s">
        <v>491</v>
      </c>
      <c r="D38" s="1317"/>
      <c r="E38" s="1317"/>
      <c r="F38" s="124"/>
      <c r="G38" s="125"/>
      <c r="H38" s="126"/>
      <c r="I38" s="126"/>
      <c r="J38" s="125"/>
      <c r="K38" s="125"/>
      <c r="L38" s="127"/>
    </row>
    <row r="39" spans="2:12" ht="23.25" customHeight="1" x14ac:dyDescent="0.15">
      <c r="B39" s="1315"/>
      <c r="C39" s="128" t="s">
        <v>496</v>
      </c>
      <c r="D39" s="129"/>
      <c r="E39" s="126"/>
      <c r="F39" s="754"/>
      <c r="G39" s="754"/>
      <c r="H39" s="755"/>
      <c r="I39" s="755"/>
      <c r="J39" s="754"/>
      <c r="K39" s="754"/>
      <c r="L39" s="756"/>
    </row>
    <row r="40" spans="2:12" ht="23.25" customHeight="1" x14ac:dyDescent="0.15">
      <c r="B40" s="1314"/>
      <c r="C40" s="1317" t="s">
        <v>491</v>
      </c>
      <c r="D40" s="1317"/>
      <c r="E40" s="1317"/>
      <c r="F40" s="124"/>
      <c r="G40" s="125"/>
      <c r="H40" s="126"/>
      <c r="I40" s="125"/>
      <c r="J40" s="125"/>
      <c r="K40" s="125"/>
      <c r="L40" s="130"/>
    </row>
    <row r="41" spans="2:12" ht="23.25" customHeight="1" thickBot="1" x14ac:dyDescent="0.2">
      <c r="B41" s="1316"/>
      <c r="C41" s="131" t="s">
        <v>497</v>
      </c>
      <c r="D41" s="132"/>
      <c r="E41" s="133"/>
      <c r="F41" s="757"/>
      <c r="G41" s="757"/>
      <c r="H41" s="758"/>
      <c r="I41" s="758"/>
      <c r="J41" s="757"/>
      <c r="K41" s="757"/>
      <c r="L41" s="759"/>
    </row>
  </sheetData>
  <mergeCells count="27">
    <mergeCell ref="B31:B41"/>
    <mergeCell ref="C32:E32"/>
    <mergeCell ref="C34:E34"/>
    <mergeCell ref="C36:E36"/>
    <mergeCell ref="D37:E37"/>
    <mergeCell ref="C38:E38"/>
    <mergeCell ref="C40:E40"/>
    <mergeCell ref="A11:A19"/>
    <mergeCell ref="C12:E12"/>
    <mergeCell ref="C14:E14"/>
    <mergeCell ref="D15:E15"/>
    <mergeCell ref="C16:E16"/>
    <mergeCell ref="C18:E18"/>
    <mergeCell ref="B9:B19"/>
    <mergeCell ref="C10:E10"/>
    <mergeCell ref="F1:L1"/>
    <mergeCell ref="B4:C4"/>
    <mergeCell ref="D4:E4"/>
    <mergeCell ref="B6:L6"/>
    <mergeCell ref="B7:B8"/>
    <mergeCell ref="B20:B30"/>
    <mergeCell ref="C21:E21"/>
    <mergeCell ref="C23:E23"/>
    <mergeCell ref="C25:E25"/>
    <mergeCell ref="D26:E26"/>
    <mergeCell ref="C27:E27"/>
    <mergeCell ref="C29:E29"/>
  </mergeCells>
  <phoneticPr fontId="25"/>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29210-57AB-43FD-AAA9-F315C308DF79}">
  <dimension ref="B1:BT35"/>
  <sheetViews>
    <sheetView showGridLines="0" topLeftCell="AZ1" zoomScaleNormal="100" zoomScaleSheetLayoutView="100" zoomScalePageLayoutView="80" workbookViewId="0">
      <selection activeCell="AS13" sqref="AS13"/>
    </sheetView>
  </sheetViews>
  <sheetFormatPr defaultColWidth="9" defaultRowHeight="13.5" x14ac:dyDescent="0.15"/>
  <cols>
    <col min="1" max="1" width="1.625" style="450" customWidth="1"/>
    <col min="2" max="2" width="4.125" style="930" customWidth="1"/>
    <col min="3" max="3" width="4.5" style="930" customWidth="1"/>
    <col min="4" max="20" width="13.625" style="930" customWidth="1"/>
    <col min="21" max="21" width="33" style="930" customWidth="1"/>
    <col min="22" max="22" width="17.125" style="930" customWidth="1"/>
    <col min="23" max="23" width="21.875" style="930" customWidth="1"/>
    <col min="24" max="24" width="22.625" style="930" customWidth="1"/>
    <col min="25" max="37" width="13.625" style="930" customWidth="1"/>
    <col min="38" max="52" width="13.625" style="450" customWidth="1"/>
    <col min="53" max="53" width="21.125" style="450" customWidth="1"/>
    <col min="54" max="72" width="13.625" style="450" customWidth="1"/>
    <col min="73" max="73" width="2.125" style="450" customWidth="1"/>
    <col min="74" max="83" width="13.625" style="450" customWidth="1"/>
    <col min="84" max="16384" width="9" style="450"/>
  </cols>
  <sheetData>
    <row r="1" spans="2:72" ht="29.1" customHeight="1" x14ac:dyDescent="0.15">
      <c r="B1" s="245" t="str">
        <f>'コード '!A1</f>
        <v>電解二酸化マンガン（本邦生産者）</v>
      </c>
      <c r="C1" s="245"/>
      <c r="G1" s="1002"/>
    </row>
    <row r="2" spans="2:72" ht="19.5" customHeight="1" x14ac:dyDescent="0.15">
      <c r="B2" s="450" t="s">
        <v>498</v>
      </c>
      <c r="C2" s="931"/>
      <c r="D2" s="450"/>
      <c r="E2" s="450"/>
      <c r="F2" s="450"/>
      <c r="G2" s="450"/>
      <c r="H2" s="450"/>
      <c r="I2" s="450"/>
      <c r="J2" s="450"/>
      <c r="K2" s="450"/>
      <c r="L2" s="450"/>
      <c r="M2" s="450"/>
      <c r="N2" s="450"/>
      <c r="O2" s="450"/>
      <c r="P2" s="450"/>
      <c r="Q2" s="450"/>
      <c r="R2" s="450"/>
      <c r="S2" s="450"/>
      <c r="T2" s="450"/>
      <c r="U2" s="450"/>
      <c r="V2" s="450"/>
      <c r="W2" s="450"/>
      <c r="X2" s="450"/>
      <c r="Y2" s="450"/>
      <c r="Z2" s="450"/>
      <c r="AA2" s="450"/>
      <c r="AB2" s="450"/>
      <c r="AC2" s="450"/>
      <c r="AD2" s="450"/>
      <c r="AE2" s="450"/>
      <c r="AF2" s="450"/>
      <c r="AG2" s="450"/>
      <c r="AH2" s="450"/>
      <c r="AI2" s="450"/>
      <c r="AJ2" s="450"/>
      <c r="AK2" s="450"/>
    </row>
    <row r="3" spans="2:72" ht="9.75" customHeight="1" thickBot="1" x14ac:dyDescent="0.2">
      <c r="B3" s="450"/>
      <c r="C3" s="450"/>
      <c r="D3" s="926"/>
      <c r="E3" s="926"/>
      <c r="F3" s="926"/>
      <c r="G3" s="926"/>
      <c r="H3" s="926"/>
      <c r="I3" s="926"/>
      <c r="J3" s="926"/>
      <c r="K3" s="926"/>
      <c r="L3" s="926"/>
      <c r="M3" s="926"/>
      <c r="N3" s="926"/>
      <c r="O3" s="926"/>
      <c r="P3" s="926"/>
      <c r="Q3" s="926"/>
      <c r="R3" s="926"/>
      <c r="S3" s="926"/>
    </row>
    <row r="4" spans="2:72" ht="19.5" customHeight="1" thickBot="1" x14ac:dyDescent="0.2">
      <c r="B4" s="1254" t="s">
        <v>11</v>
      </c>
      <c r="C4" s="1255"/>
      <c r="D4" s="1255"/>
      <c r="E4" s="1348" t="str">
        <f>IF(様式一覧表!D5="","",様式一覧表!D5)</f>
        <v/>
      </c>
      <c r="F4" s="1349"/>
      <c r="G4" s="1350"/>
      <c r="H4" s="450"/>
      <c r="I4" s="450"/>
      <c r="J4" s="240"/>
      <c r="K4" s="240"/>
      <c r="L4" s="240"/>
      <c r="M4" s="240"/>
      <c r="N4" s="240"/>
      <c r="O4" s="450"/>
      <c r="P4" s="450"/>
      <c r="Q4" s="450"/>
      <c r="R4" s="450"/>
      <c r="S4" s="450"/>
      <c r="T4" s="450"/>
      <c r="U4" s="450"/>
      <c r="V4" s="450"/>
      <c r="W4" s="450"/>
      <c r="X4" s="450"/>
      <c r="Y4" s="450"/>
      <c r="Z4" s="450"/>
      <c r="AA4" s="450"/>
      <c r="AB4" s="450"/>
      <c r="AC4" s="450"/>
      <c r="AD4" s="450"/>
      <c r="AE4" s="450"/>
      <c r="AF4" s="450"/>
      <c r="AG4" s="450"/>
      <c r="AH4" s="450"/>
      <c r="AI4" s="450"/>
      <c r="AJ4" s="450"/>
      <c r="AK4" s="450"/>
    </row>
    <row r="5" spans="2:72" ht="9" customHeight="1" x14ac:dyDescent="0.15">
      <c r="AL5" s="930"/>
      <c r="AM5" s="930"/>
      <c r="AW5" s="560"/>
      <c r="AZ5" s="560"/>
      <c r="BA5" s="560"/>
      <c r="BB5" s="560"/>
      <c r="BC5" s="560"/>
      <c r="BD5" s="560"/>
      <c r="BE5" s="560"/>
      <c r="BF5" s="560"/>
    </row>
    <row r="6" spans="2:72" ht="18" customHeight="1" x14ac:dyDescent="0.15">
      <c r="B6" s="1003" t="s">
        <v>499</v>
      </c>
      <c r="C6" s="1003"/>
      <c r="E6" s="1003"/>
      <c r="F6" s="1003"/>
      <c r="G6" s="1003"/>
      <c r="H6" s="1003"/>
      <c r="I6" s="1003"/>
      <c r="J6" s="1003"/>
      <c r="K6" s="1003"/>
      <c r="L6" s="1003"/>
      <c r="M6" s="1003"/>
      <c r="N6" s="1003"/>
      <c r="O6" s="1003"/>
      <c r="P6" s="1003"/>
      <c r="Q6" s="1003"/>
      <c r="R6" s="1003"/>
      <c r="S6" s="1003"/>
    </row>
    <row r="7" spans="2:72" ht="41.25" customHeight="1" x14ac:dyDescent="0.15">
      <c r="B7" s="1300" t="s">
        <v>500</v>
      </c>
      <c r="C7" s="1300"/>
      <c r="D7" s="1300"/>
      <c r="E7" s="1300"/>
      <c r="F7" s="1300"/>
      <c r="G7" s="1300"/>
      <c r="H7" s="1300"/>
      <c r="I7" s="1300"/>
      <c r="J7" s="1300"/>
      <c r="K7" s="1300"/>
      <c r="L7" s="1300"/>
      <c r="M7" s="1300"/>
      <c r="N7" s="1300"/>
      <c r="O7" s="1300"/>
      <c r="P7" s="561"/>
      <c r="Q7" s="561"/>
      <c r="R7" s="561"/>
      <c r="S7" s="561"/>
      <c r="T7" s="561"/>
      <c r="U7" s="561"/>
      <c r="V7" s="561"/>
      <c r="W7" s="561"/>
    </row>
    <row r="8" spans="2:72" ht="11.25" customHeight="1" thickBot="1" x14ac:dyDescent="0.2">
      <c r="B8" s="1003"/>
      <c r="C8" s="1003"/>
      <c r="E8" s="1003"/>
      <c r="F8" s="1003"/>
      <c r="G8" s="1003"/>
      <c r="H8" s="1003"/>
      <c r="I8" s="1003"/>
      <c r="J8" s="1003"/>
      <c r="K8" s="1003"/>
      <c r="L8" s="1003"/>
      <c r="M8" s="1003"/>
      <c r="N8" s="1003"/>
      <c r="O8" s="1003"/>
      <c r="P8" s="1003"/>
      <c r="Q8" s="1003"/>
      <c r="R8" s="1003"/>
      <c r="S8" s="1003"/>
    </row>
    <row r="9" spans="2:72" s="1006" customFormat="1" ht="15.75" customHeight="1" x14ac:dyDescent="0.15">
      <c r="B9" s="1351" t="s">
        <v>14</v>
      </c>
      <c r="C9" s="1345" t="s">
        <v>501</v>
      </c>
      <c r="D9" s="1004" t="s">
        <v>502</v>
      </c>
      <c r="E9" s="1004" t="s">
        <v>503</v>
      </c>
      <c r="F9" s="1004" t="s">
        <v>504</v>
      </c>
      <c r="G9" s="1004" t="s">
        <v>505</v>
      </c>
      <c r="H9" s="1004" t="s">
        <v>506</v>
      </c>
      <c r="I9" s="1004" t="s">
        <v>507</v>
      </c>
      <c r="J9" s="1004" t="s">
        <v>508</v>
      </c>
      <c r="K9" s="1004" t="s">
        <v>509</v>
      </c>
      <c r="L9" s="1004" t="s">
        <v>510</v>
      </c>
      <c r="M9" s="1004" t="s">
        <v>511</v>
      </c>
      <c r="N9" s="1004" t="s">
        <v>512</v>
      </c>
      <c r="O9" s="1004" t="s">
        <v>513</v>
      </c>
      <c r="P9" s="1004" t="s">
        <v>514</v>
      </c>
      <c r="Q9" s="1004" t="s">
        <v>515</v>
      </c>
      <c r="R9" s="1004" t="s">
        <v>516</v>
      </c>
      <c r="S9" s="1004" t="s">
        <v>517</v>
      </c>
      <c r="T9" s="1004" t="s">
        <v>518</v>
      </c>
      <c r="U9" s="1004" t="s">
        <v>519</v>
      </c>
      <c r="V9" s="1004" t="s">
        <v>520</v>
      </c>
      <c r="W9" s="1004" t="s">
        <v>521</v>
      </c>
      <c r="X9" s="1004" t="s">
        <v>522</v>
      </c>
      <c r="Y9" s="1004" t="s">
        <v>523</v>
      </c>
      <c r="Z9" s="1004" t="s">
        <v>524</v>
      </c>
      <c r="AA9" s="1004" t="s">
        <v>525</v>
      </c>
      <c r="AB9" s="1004" t="s">
        <v>526</v>
      </c>
      <c r="AC9" s="1004" t="s">
        <v>527</v>
      </c>
      <c r="AD9" s="1004" t="s">
        <v>528</v>
      </c>
      <c r="AE9" s="1004" t="s">
        <v>529</v>
      </c>
      <c r="AF9" s="1004" t="s">
        <v>530</v>
      </c>
      <c r="AG9" s="1004" t="s">
        <v>531</v>
      </c>
      <c r="AH9" s="1004" t="s">
        <v>532</v>
      </c>
      <c r="AI9" s="1004" t="s">
        <v>533</v>
      </c>
      <c r="AJ9" s="1004" t="s">
        <v>534</v>
      </c>
      <c r="AK9" s="1004" t="s">
        <v>535</v>
      </c>
      <c r="AL9" s="1004" t="s">
        <v>536</v>
      </c>
      <c r="AM9" s="1004" t="s">
        <v>537</v>
      </c>
      <c r="AN9" s="1004" t="s">
        <v>538</v>
      </c>
      <c r="AO9" s="1004" t="s">
        <v>539</v>
      </c>
      <c r="AP9" s="1004" t="s">
        <v>540</v>
      </c>
      <c r="AQ9" s="1004" t="s">
        <v>541</v>
      </c>
      <c r="AR9" s="1004" t="s">
        <v>542</v>
      </c>
      <c r="AS9" s="1004" t="s">
        <v>543</v>
      </c>
      <c r="AT9" s="1004" t="s">
        <v>544</v>
      </c>
      <c r="AU9" s="1004" t="s">
        <v>545</v>
      </c>
      <c r="AV9" s="1004" t="s">
        <v>546</v>
      </c>
      <c r="AW9" s="1004" t="s">
        <v>547</v>
      </c>
      <c r="AX9" s="1004" t="s">
        <v>548</v>
      </c>
      <c r="AY9" s="1004" t="s">
        <v>549</v>
      </c>
      <c r="AZ9" s="1004" t="s">
        <v>550</v>
      </c>
      <c r="BA9" s="1004" t="s">
        <v>551</v>
      </c>
      <c r="BB9" s="1004" t="s">
        <v>552</v>
      </c>
      <c r="BC9" s="1004" t="s">
        <v>553</v>
      </c>
      <c r="BD9" s="1004" t="s">
        <v>554</v>
      </c>
      <c r="BE9" s="1004" t="s">
        <v>555</v>
      </c>
      <c r="BF9" s="1004" t="s">
        <v>556</v>
      </c>
      <c r="BG9" s="1004" t="s">
        <v>557</v>
      </c>
      <c r="BH9" s="1004" t="s">
        <v>558</v>
      </c>
      <c r="BI9" s="1004" t="s">
        <v>559</v>
      </c>
      <c r="BJ9" s="1004" t="s">
        <v>560</v>
      </c>
      <c r="BK9" s="1004" t="s">
        <v>561</v>
      </c>
      <c r="BL9" s="1004" t="s">
        <v>562</v>
      </c>
      <c r="BM9" s="1004" t="s">
        <v>563</v>
      </c>
      <c r="BN9" s="1004" t="s">
        <v>564</v>
      </c>
      <c r="BO9" s="1004" t="s">
        <v>565</v>
      </c>
      <c r="BP9" s="1004" t="s">
        <v>566</v>
      </c>
      <c r="BQ9" s="1004" t="s">
        <v>567</v>
      </c>
      <c r="BR9" s="1004" t="s">
        <v>568</v>
      </c>
      <c r="BS9" s="1004" t="s">
        <v>569</v>
      </c>
      <c r="BT9" s="1005" t="s">
        <v>570</v>
      </c>
    </row>
    <row r="10" spans="2:72" s="1006" customFormat="1" ht="48.6" customHeight="1" x14ac:dyDescent="0.15">
      <c r="B10" s="1352"/>
      <c r="C10" s="1346"/>
      <c r="D10" s="1338" t="s">
        <v>571</v>
      </c>
      <c r="E10" s="1338" t="s">
        <v>572</v>
      </c>
      <c r="F10" s="1338" t="s">
        <v>573</v>
      </c>
      <c r="G10" s="1338" t="s">
        <v>574</v>
      </c>
      <c r="H10" s="1338" t="s">
        <v>575</v>
      </c>
      <c r="I10" s="1338" t="s">
        <v>576</v>
      </c>
      <c r="J10" s="1338" t="s">
        <v>577</v>
      </c>
      <c r="K10" s="1338" t="s">
        <v>578</v>
      </c>
      <c r="L10" s="1338" t="s">
        <v>579</v>
      </c>
      <c r="M10" s="1338" t="s">
        <v>580</v>
      </c>
      <c r="N10" s="1338" t="s">
        <v>581</v>
      </c>
      <c r="O10" s="1333" t="s">
        <v>582</v>
      </c>
      <c r="P10" s="1333" t="s">
        <v>583</v>
      </c>
      <c r="Q10" s="1333" t="s">
        <v>584</v>
      </c>
      <c r="R10" s="1333" t="s">
        <v>585</v>
      </c>
      <c r="S10" s="1333" t="s">
        <v>586</v>
      </c>
      <c r="T10" s="1333" t="s">
        <v>587</v>
      </c>
      <c r="U10" s="1333" t="s">
        <v>588</v>
      </c>
      <c r="V10" s="1333" t="s">
        <v>432</v>
      </c>
      <c r="W10" s="1333" t="s">
        <v>433</v>
      </c>
      <c r="X10" s="1333" t="s">
        <v>434</v>
      </c>
      <c r="Y10" s="1333" t="s">
        <v>589</v>
      </c>
      <c r="Z10" s="1333" t="s">
        <v>590</v>
      </c>
      <c r="AA10" s="1333" t="s">
        <v>591</v>
      </c>
      <c r="AB10" s="1333" t="s">
        <v>592</v>
      </c>
      <c r="AC10" s="1333" t="s">
        <v>593</v>
      </c>
      <c r="AD10" s="1333" t="s">
        <v>594</v>
      </c>
      <c r="AE10" s="1333" t="s">
        <v>595</v>
      </c>
      <c r="AF10" s="1333" t="s">
        <v>596</v>
      </c>
      <c r="AG10" s="1333" t="s">
        <v>597</v>
      </c>
      <c r="AH10" s="1333" t="s">
        <v>598</v>
      </c>
      <c r="AI10" s="1333" t="s">
        <v>599</v>
      </c>
      <c r="AJ10" s="1333" t="s">
        <v>600</v>
      </c>
      <c r="AK10" s="1333" t="s">
        <v>601</v>
      </c>
      <c r="AL10" s="1333" t="s">
        <v>602</v>
      </c>
      <c r="AM10" s="1333" t="s">
        <v>603</v>
      </c>
      <c r="AN10" s="1333" t="s">
        <v>604</v>
      </c>
      <c r="AO10" s="1333" t="s">
        <v>605</v>
      </c>
      <c r="AP10" s="1333" t="s">
        <v>606</v>
      </c>
      <c r="AQ10" s="1333" t="s">
        <v>607</v>
      </c>
      <c r="AR10" s="1333" t="s">
        <v>608</v>
      </c>
      <c r="AS10" s="1333" t="s">
        <v>609</v>
      </c>
      <c r="AT10" s="1333" t="s">
        <v>610</v>
      </c>
      <c r="AU10" s="1333" t="s">
        <v>611</v>
      </c>
      <c r="AV10" s="1333" t="s">
        <v>612</v>
      </c>
      <c r="AW10" s="1333" t="s">
        <v>613</v>
      </c>
      <c r="AX10" s="1333" t="s">
        <v>614</v>
      </c>
      <c r="AY10" s="1333" t="s">
        <v>615</v>
      </c>
      <c r="AZ10" s="1333" t="s">
        <v>616</v>
      </c>
      <c r="BA10" s="1333" t="s">
        <v>435</v>
      </c>
      <c r="BB10" s="1333" t="s">
        <v>617</v>
      </c>
      <c r="BC10" s="1333" t="s">
        <v>618</v>
      </c>
      <c r="BD10" s="1333" t="s">
        <v>619</v>
      </c>
      <c r="BE10" s="1333" t="s">
        <v>620</v>
      </c>
      <c r="BF10" s="1333" t="s">
        <v>621</v>
      </c>
      <c r="BG10" s="1333" t="s">
        <v>622</v>
      </c>
      <c r="BH10" s="1333" t="s">
        <v>623</v>
      </c>
      <c r="BI10" s="1333" t="s">
        <v>624</v>
      </c>
      <c r="BJ10" s="1333" t="s">
        <v>625</v>
      </c>
      <c r="BK10" s="1333" t="s">
        <v>626</v>
      </c>
      <c r="BL10" s="1333" t="s">
        <v>627</v>
      </c>
      <c r="BM10" s="1333" t="s">
        <v>628</v>
      </c>
      <c r="BN10" s="1333" t="s">
        <v>629</v>
      </c>
      <c r="BO10" s="1333" t="s">
        <v>630</v>
      </c>
      <c r="BP10" s="1333" t="s">
        <v>631</v>
      </c>
      <c r="BQ10" s="1333" t="s">
        <v>632</v>
      </c>
      <c r="BR10" s="1333" t="s">
        <v>633</v>
      </c>
      <c r="BS10" s="1333" t="s">
        <v>634</v>
      </c>
      <c r="BT10" s="1330" t="s">
        <v>635</v>
      </c>
    </row>
    <row r="11" spans="2:72" s="1006" customFormat="1" ht="9.75" customHeight="1" x14ac:dyDescent="0.15">
      <c r="B11" s="1352"/>
      <c r="C11" s="1346"/>
      <c r="D11" s="1339"/>
      <c r="E11" s="1339"/>
      <c r="F11" s="1339"/>
      <c r="G11" s="1339"/>
      <c r="H11" s="1339"/>
      <c r="I11" s="1339"/>
      <c r="J11" s="1339"/>
      <c r="K11" s="1339"/>
      <c r="L11" s="1339"/>
      <c r="M11" s="1339"/>
      <c r="N11" s="1339"/>
      <c r="O11" s="1334"/>
      <c r="P11" s="1334"/>
      <c r="Q11" s="1334"/>
      <c r="R11" s="1334"/>
      <c r="S11" s="1334"/>
      <c r="T11" s="1334"/>
      <c r="U11" s="1334"/>
      <c r="V11" s="1334"/>
      <c r="W11" s="1334"/>
      <c r="X11" s="1334"/>
      <c r="Y11" s="1334"/>
      <c r="Z11" s="1334"/>
      <c r="AA11" s="1334"/>
      <c r="AB11" s="1334"/>
      <c r="AC11" s="1334"/>
      <c r="AD11" s="1334"/>
      <c r="AE11" s="1334"/>
      <c r="AF11" s="1334"/>
      <c r="AG11" s="1334"/>
      <c r="AH11" s="1334"/>
      <c r="AI11" s="1334"/>
      <c r="AJ11" s="1334"/>
      <c r="AK11" s="1334"/>
      <c r="AL11" s="1334"/>
      <c r="AM11" s="1334"/>
      <c r="AN11" s="1334"/>
      <c r="AO11" s="1334"/>
      <c r="AP11" s="1334"/>
      <c r="AQ11" s="1334"/>
      <c r="AR11" s="1334"/>
      <c r="AS11" s="1334"/>
      <c r="AT11" s="1334"/>
      <c r="AU11" s="1334"/>
      <c r="AV11" s="1334"/>
      <c r="AW11" s="1334"/>
      <c r="AX11" s="1334"/>
      <c r="AY11" s="1334"/>
      <c r="AZ11" s="1334"/>
      <c r="BA11" s="1334"/>
      <c r="BB11" s="1334"/>
      <c r="BC11" s="1334"/>
      <c r="BD11" s="1334"/>
      <c r="BE11" s="1334"/>
      <c r="BF11" s="1334"/>
      <c r="BG11" s="1334"/>
      <c r="BH11" s="1334"/>
      <c r="BI11" s="1334"/>
      <c r="BJ11" s="1334"/>
      <c r="BK11" s="1334"/>
      <c r="BL11" s="1334"/>
      <c r="BM11" s="1334"/>
      <c r="BN11" s="1334"/>
      <c r="BO11" s="1334"/>
      <c r="BP11" s="1334"/>
      <c r="BQ11" s="1334"/>
      <c r="BR11" s="1334"/>
      <c r="BS11" s="1334"/>
      <c r="BT11" s="1331"/>
    </row>
    <row r="12" spans="2:72" s="1006" customFormat="1" ht="11.25" customHeight="1" x14ac:dyDescent="0.15">
      <c r="B12" s="1352"/>
      <c r="C12" s="1347"/>
      <c r="D12" s="1340"/>
      <c r="E12" s="1340"/>
      <c r="F12" s="1340"/>
      <c r="G12" s="1340"/>
      <c r="H12" s="1340"/>
      <c r="I12" s="1340"/>
      <c r="J12" s="1340"/>
      <c r="K12" s="1340"/>
      <c r="L12" s="1340"/>
      <c r="M12" s="1340"/>
      <c r="N12" s="1340"/>
      <c r="O12" s="1335"/>
      <c r="P12" s="1335"/>
      <c r="Q12" s="1335"/>
      <c r="R12" s="1335"/>
      <c r="S12" s="1335"/>
      <c r="T12" s="1335"/>
      <c r="U12" s="1335"/>
      <c r="V12" s="1335"/>
      <c r="W12" s="1335"/>
      <c r="X12" s="1335"/>
      <c r="Y12" s="1335"/>
      <c r="Z12" s="1335"/>
      <c r="AA12" s="1335"/>
      <c r="AB12" s="1335"/>
      <c r="AC12" s="1335"/>
      <c r="AD12" s="1335"/>
      <c r="AE12" s="1335"/>
      <c r="AF12" s="1335"/>
      <c r="AG12" s="1335"/>
      <c r="AH12" s="1335"/>
      <c r="AI12" s="1335"/>
      <c r="AJ12" s="1335"/>
      <c r="AK12" s="1335"/>
      <c r="AL12" s="1335"/>
      <c r="AM12" s="1335"/>
      <c r="AN12" s="1335"/>
      <c r="AO12" s="1335"/>
      <c r="AP12" s="1335"/>
      <c r="AQ12" s="1335"/>
      <c r="AR12" s="1335"/>
      <c r="AS12" s="1335"/>
      <c r="AT12" s="1335"/>
      <c r="AU12" s="1335"/>
      <c r="AV12" s="1335"/>
      <c r="AW12" s="1335"/>
      <c r="AX12" s="1335"/>
      <c r="AY12" s="1335"/>
      <c r="AZ12" s="1335"/>
      <c r="BA12" s="1335"/>
      <c r="BB12" s="1335"/>
      <c r="BC12" s="1335"/>
      <c r="BD12" s="1335"/>
      <c r="BE12" s="1335"/>
      <c r="BF12" s="1335"/>
      <c r="BG12" s="1335"/>
      <c r="BH12" s="1335"/>
      <c r="BI12" s="1335"/>
      <c r="BJ12" s="1335"/>
      <c r="BK12" s="1335"/>
      <c r="BL12" s="1335"/>
      <c r="BM12" s="1335"/>
      <c r="BN12" s="1335"/>
      <c r="BO12" s="1335"/>
      <c r="BP12" s="1335"/>
      <c r="BQ12" s="1335"/>
      <c r="BR12" s="1335"/>
      <c r="BS12" s="1335"/>
      <c r="BT12" s="1332"/>
    </row>
    <row r="13" spans="2:72" s="1006" customFormat="1" ht="17.649999999999999" customHeight="1" thickBot="1" x14ac:dyDescent="0.2">
      <c r="B13" s="1353"/>
      <c r="C13" s="1007" t="s">
        <v>636</v>
      </c>
      <c r="D13" s="1008" t="s">
        <v>218</v>
      </c>
      <c r="E13" s="1008" t="s">
        <v>218</v>
      </c>
      <c r="F13" s="1008" t="s">
        <v>218</v>
      </c>
      <c r="G13" s="1008" t="s">
        <v>218</v>
      </c>
      <c r="H13" s="1008" t="s">
        <v>218</v>
      </c>
      <c r="I13" s="1008" t="s">
        <v>218</v>
      </c>
      <c r="J13" s="1008" t="s">
        <v>218</v>
      </c>
      <c r="K13" s="1008" t="s">
        <v>218</v>
      </c>
      <c r="L13" s="1008" t="s">
        <v>218</v>
      </c>
      <c r="M13" s="1008" t="s">
        <v>218</v>
      </c>
      <c r="N13" s="1008" t="s">
        <v>218</v>
      </c>
      <c r="O13" s="1008" t="s">
        <v>218</v>
      </c>
      <c r="P13" s="1008" t="s">
        <v>218</v>
      </c>
      <c r="Q13" s="1008" t="s">
        <v>218</v>
      </c>
      <c r="R13" s="1008" t="s">
        <v>218</v>
      </c>
      <c r="S13" s="1008" t="s">
        <v>218</v>
      </c>
      <c r="T13" s="1008" t="s">
        <v>218</v>
      </c>
      <c r="U13" s="1008" t="s">
        <v>218</v>
      </c>
      <c r="V13" s="1008" t="s">
        <v>218</v>
      </c>
      <c r="W13" s="1008" t="s">
        <v>218</v>
      </c>
      <c r="X13" s="1008" t="s">
        <v>218</v>
      </c>
      <c r="Y13" s="1008" t="s">
        <v>218</v>
      </c>
      <c r="Z13" s="760" t="s">
        <v>637</v>
      </c>
      <c r="AA13" s="760" t="s">
        <v>637</v>
      </c>
      <c r="AB13" s="1008" t="s">
        <v>218</v>
      </c>
      <c r="AC13" s="1008" t="s">
        <v>218</v>
      </c>
      <c r="AD13" s="1008" t="s">
        <v>218</v>
      </c>
      <c r="AE13" s="1008" t="s">
        <v>218</v>
      </c>
      <c r="AF13" s="1008" t="s">
        <v>218</v>
      </c>
      <c r="AG13" s="1008" t="s">
        <v>218</v>
      </c>
      <c r="AH13" s="1008" t="s">
        <v>218</v>
      </c>
      <c r="AI13" s="1008" t="s">
        <v>218</v>
      </c>
      <c r="AJ13" s="1009" t="s">
        <v>218</v>
      </c>
      <c r="AK13" s="1010" t="s">
        <v>638</v>
      </c>
      <c r="AL13" s="760" t="s">
        <v>637</v>
      </c>
      <c r="AM13" s="1008" t="s">
        <v>218</v>
      </c>
      <c r="AN13" s="1008" t="s">
        <v>218</v>
      </c>
      <c r="AO13" s="1011" t="s">
        <v>218</v>
      </c>
      <c r="AP13" s="1011" t="s">
        <v>218</v>
      </c>
      <c r="AQ13" s="760" t="s">
        <v>637</v>
      </c>
      <c r="AR13" s="1011" t="s">
        <v>218</v>
      </c>
      <c r="AS13" s="1010" t="s">
        <v>218</v>
      </c>
      <c r="AT13" s="1010" t="s">
        <v>218</v>
      </c>
      <c r="AU13" s="1010" t="s">
        <v>218</v>
      </c>
      <c r="AV13" s="1010" t="s">
        <v>218</v>
      </c>
      <c r="AW13" s="1010" t="s">
        <v>218</v>
      </c>
      <c r="AX13" s="1010" t="s">
        <v>218</v>
      </c>
      <c r="AY13" s="1010" t="s">
        <v>218</v>
      </c>
      <c r="AZ13" s="1010" t="s">
        <v>218</v>
      </c>
      <c r="BA13" s="1011" t="s">
        <v>218</v>
      </c>
      <c r="BB13" s="1010" t="s">
        <v>218</v>
      </c>
      <c r="BC13" s="1010" t="s">
        <v>218</v>
      </c>
      <c r="BD13" s="1010" t="s">
        <v>218</v>
      </c>
      <c r="BE13" s="1010" t="s">
        <v>218</v>
      </c>
      <c r="BF13" s="1010" t="s">
        <v>218</v>
      </c>
      <c r="BG13" s="1011" t="s">
        <v>218</v>
      </c>
      <c r="BH13" s="1010" t="s">
        <v>218</v>
      </c>
      <c r="BI13" s="1011" t="s">
        <v>218</v>
      </c>
      <c r="BJ13" s="1010" t="s">
        <v>218</v>
      </c>
      <c r="BK13" s="1010" t="s">
        <v>639</v>
      </c>
      <c r="BL13" s="1010" t="s">
        <v>639</v>
      </c>
      <c r="BM13" s="760" t="s">
        <v>637</v>
      </c>
      <c r="BN13" s="1011" t="s">
        <v>218</v>
      </c>
      <c r="BO13" s="1010" t="s">
        <v>639</v>
      </c>
      <c r="BP13" s="1010" t="s">
        <v>639</v>
      </c>
      <c r="BQ13" s="1010" t="s">
        <v>639</v>
      </c>
      <c r="BR13" s="1010" t="s">
        <v>639</v>
      </c>
      <c r="BS13" s="1010" t="s">
        <v>218</v>
      </c>
      <c r="BT13" s="1079" t="s">
        <v>218</v>
      </c>
    </row>
    <row r="14" spans="2:72" ht="18" customHeight="1" x14ac:dyDescent="0.15">
      <c r="B14" s="1343">
        <v>1</v>
      </c>
      <c r="C14" s="1344"/>
      <c r="D14" s="1012"/>
      <c r="E14" s="1013"/>
      <c r="F14" s="1014"/>
      <c r="G14" s="1015"/>
      <c r="H14" s="1012"/>
      <c r="I14" s="1013"/>
      <c r="J14" s="1012"/>
      <c r="K14" s="1013"/>
      <c r="L14" s="1012"/>
      <c r="M14" s="1013"/>
      <c r="N14" s="1012"/>
      <c r="O14" s="1013"/>
      <c r="P14" s="1012"/>
      <c r="Q14" s="1013"/>
      <c r="R14" s="1012"/>
      <c r="S14" s="1013"/>
      <c r="T14" s="1012"/>
      <c r="U14" s="1013"/>
      <c r="V14" s="1013"/>
      <c r="W14" s="1013"/>
      <c r="X14" s="1013"/>
      <c r="Y14" s="1012"/>
      <c r="Z14" s="1016"/>
      <c r="AA14" s="1016"/>
      <c r="AB14" s="1015"/>
      <c r="AC14" s="1015"/>
      <c r="AD14" s="1015"/>
      <c r="AE14" s="1015"/>
      <c r="AF14" s="1015"/>
      <c r="AG14" s="1013"/>
      <c r="AH14" s="1015"/>
      <c r="AI14" s="1017"/>
      <c r="AJ14" s="1018"/>
      <c r="AK14" s="1017"/>
      <c r="AL14" s="1016"/>
      <c r="AM14" s="1013"/>
      <c r="AN14" s="1017"/>
      <c r="AO14" s="1015"/>
      <c r="AP14" s="1018"/>
      <c r="AQ14" s="1016"/>
      <c r="AR14" s="1012"/>
      <c r="AS14" s="1017"/>
      <c r="AT14" s="1017"/>
      <c r="AU14" s="1017"/>
      <c r="AV14" s="1017"/>
      <c r="AW14" s="1017"/>
      <c r="AX14" s="1017"/>
      <c r="AY14" s="1017"/>
      <c r="AZ14" s="1017"/>
      <c r="BA14" s="1013"/>
      <c r="BB14" s="1019"/>
      <c r="BC14" s="1019"/>
      <c r="BD14" s="1019"/>
      <c r="BE14" s="1019"/>
      <c r="BF14" s="1019"/>
      <c r="BG14" s="1015"/>
      <c r="BH14" s="1017"/>
      <c r="BI14" s="1012"/>
      <c r="BJ14" s="1017"/>
      <c r="BK14" s="1017"/>
      <c r="BL14" s="1017"/>
      <c r="BM14" s="1016"/>
      <c r="BN14" s="1020"/>
      <c r="BO14" s="1017"/>
      <c r="BP14" s="1017"/>
      <c r="BQ14" s="1017"/>
      <c r="BR14" s="1017"/>
      <c r="BS14" s="1017"/>
      <c r="BT14" s="1021"/>
    </row>
    <row r="15" spans="2:72" ht="18" customHeight="1" x14ac:dyDescent="0.15">
      <c r="B15" s="1336">
        <v>2</v>
      </c>
      <c r="C15" s="1337"/>
      <c r="D15" s="1022"/>
      <c r="E15" s="1023"/>
      <c r="F15" s="1024"/>
      <c r="G15" s="1025"/>
      <c r="H15" s="1022"/>
      <c r="I15" s="1023"/>
      <c r="J15" s="1022"/>
      <c r="K15" s="1023"/>
      <c r="L15" s="1022"/>
      <c r="M15" s="1023"/>
      <c r="N15" s="1022"/>
      <c r="O15" s="1023"/>
      <c r="P15" s="1022"/>
      <c r="Q15" s="1023"/>
      <c r="R15" s="1022"/>
      <c r="S15" s="1023"/>
      <c r="T15" s="1022"/>
      <c r="U15" s="1023"/>
      <c r="V15" s="1023"/>
      <c r="W15" s="1023"/>
      <c r="X15" s="1023"/>
      <c r="Y15" s="1022"/>
      <c r="Z15" s="1026"/>
      <c r="AA15" s="1026"/>
      <c r="AB15" s="1025"/>
      <c r="AC15" s="1025"/>
      <c r="AD15" s="1025"/>
      <c r="AE15" s="1025"/>
      <c r="AF15" s="1025"/>
      <c r="AG15" s="1027"/>
      <c r="AH15" s="1025"/>
      <c r="AI15" s="1028"/>
      <c r="AJ15" s="1029"/>
      <c r="AK15" s="1028"/>
      <c r="AL15" s="1026"/>
      <c r="AM15" s="1030"/>
      <c r="AN15" s="1028"/>
      <c r="AO15" s="1025"/>
      <c r="AP15" s="1029"/>
      <c r="AQ15" s="1026"/>
      <c r="AR15" s="1022"/>
      <c r="AS15" s="1028"/>
      <c r="AT15" s="1028"/>
      <c r="AU15" s="1028"/>
      <c r="AV15" s="1028"/>
      <c r="AW15" s="1028"/>
      <c r="AX15" s="1028"/>
      <c r="AY15" s="1028"/>
      <c r="AZ15" s="1028"/>
      <c r="BA15" s="1031"/>
      <c r="BB15" s="1032"/>
      <c r="BC15" s="1032"/>
      <c r="BD15" s="1032"/>
      <c r="BE15" s="1032"/>
      <c r="BF15" s="1032"/>
      <c r="BG15" s="1025"/>
      <c r="BH15" s="1028"/>
      <c r="BI15" s="1022"/>
      <c r="BJ15" s="1028"/>
      <c r="BK15" s="1028"/>
      <c r="BL15" s="1028"/>
      <c r="BM15" s="1026"/>
      <c r="BN15" s="1033"/>
      <c r="BO15" s="1028"/>
      <c r="BP15" s="1028"/>
      <c r="BQ15" s="1028"/>
      <c r="BR15" s="1028"/>
      <c r="BS15" s="1028"/>
      <c r="BT15" s="1034"/>
    </row>
    <row r="16" spans="2:72" ht="18" customHeight="1" x14ac:dyDescent="0.15">
      <c r="B16" s="1336">
        <v>3</v>
      </c>
      <c r="C16" s="1337"/>
      <c r="D16" s="1022"/>
      <c r="E16" s="1023"/>
      <c r="F16" s="1024"/>
      <c r="G16" s="1025"/>
      <c r="H16" s="1022"/>
      <c r="I16" s="1023"/>
      <c r="J16" s="1022"/>
      <c r="K16" s="1023"/>
      <c r="L16" s="1022"/>
      <c r="M16" s="1023"/>
      <c r="N16" s="1022"/>
      <c r="O16" s="1023"/>
      <c r="P16" s="1022"/>
      <c r="Q16" s="1023"/>
      <c r="R16" s="1022"/>
      <c r="S16" s="1023"/>
      <c r="T16" s="1022"/>
      <c r="U16" s="1023"/>
      <c r="V16" s="1023"/>
      <c r="W16" s="1023"/>
      <c r="X16" s="1023"/>
      <c r="Y16" s="1022"/>
      <c r="Z16" s="1026"/>
      <c r="AA16" s="1026"/>
      <c r="AB16" s="1025"/>
      <c r="AC16" s="1025"/>
      <c r="AD16" s="1025"/>
      <c r="AE16" s="1025"/>
      <c r="AF16" s="1025"/>
      <c r="AG16" s="1027"/>
      <c r="AH16" s="1025"/>
      <c r="AI16" s="1028"/>
      <c r="AJ16" s="1029"/>
      <c r="AK16" s="1028"/>
      <c r="AL16" s="1026"/>
      <c r="AM16" s="1030"/>
      <c r="AN16" s="1028"/>
      <c r="AO16" s="1025"/>
      <c r="AP16" s="1029"/>
      <c r="AQ16" s="1026"/>
      <c r="AR16" s="1022"/>
      <c r="AS16" s="1028"/>
      <c r="AT16" s="1028"/>
      <c r="AU16" s="1028"/>
      <c r="AV16" s="1028"/>
      <c r="AW16" s="1028"/>
      <c r="AX16" s="1028"/>
      <c r="AY16" s="1028"/>
      <c r="AZ16" s="1028"/>
      <c r="BA16" s="1031"/>
      <c r="BB16" s="1032"/>
      <c r="BC16" s="1032"/>
      <c r="BD16" s="1032"/>
      <c r="BE16" s="1032"/>
      <c r="BF16" s="1032"/>
      <c r="BG16" s="1025"/>
      <c r="BH16" s="1028"/>
      <c r="BI16" s="1022"/>
      <c r="BJ16" s="1028"/>
      <c r="BK16" s="1028"/>
      <c r="BL16" s="1028"/>
      <c r="BM16" s="1026"/>
      <c r="BN16" s="1033"/>
      <c r="BO16" s="1028"/>
      <c r="BP16" s="1028"/>
      <c r="BQ16" s="1028"/>
      <c r="BR16" s="1028"/>
      <c r="BS16" s="1028"/>
      <c r="BT16" s="1034"/>
    </row>
    <row r="17" spans="2:72" ht="18" customHeight="1" x14ac:dyDescent="0.15">
      <c r="B17" s="1336">
        <v>4</v>
      </c>
      <c r="C17" s="1337"/>
      <c r="D17" s="1022"/>
      <c r="E17" s="1023"/>
      <c r="F17" s="1024"/>
      <c r="G17" s="1025"/>
      <c r="H17" s="1022"/>
      <c r="I17" s="1023"/>
      <c r="J17" s="1022"/>
      <c r="K17" s="1023"/>
      <c r="L17" s="1022"/>
      <c r="M17" s="1023"/>
      <c r="N17" s="1022"/>
      <c r="O17" s="1023"/>
      <c r="P17" s="1022"/>
      <c r="Q17" s="1023"/>
      <c r="R17" s="1022"/>
      <c r="S17" s="1023"/>
      <c r="T17" s="1022"/>
      <c r="U17" s="1023"/>
      <c r="V17" s="1023"/>
      <c r="W17" s="1023"/>
      <c r="X17" s="1023"/>
      <c r="Y17" s="1022"/>
      <c r="Z17" s="1026"/>
      <c r="AA17" s="1026"/>
      <c r="AB17" s="1025"/>
      <c r="AC17" s="1025"/>
      <c r="AD17" s="1025"/>
      <c r="AE17" s="1025"/>
      <c r="AF17" s="1025"/>
      <c r="AG17" s="1027"/>
      <c r="AH17" s="1025"/>
      <c r="AI17" s="1028"/>
      <c r="AJ17" s="1029"/>
      <c r="AK17" s="1028"/>
      <c r="AL17" s="1026"/>
      <c r="AM17" s="1030"/>
      <c r="AN17" s="1028"/>
      <c r="AO17" s="1025"/>
      <c r="AP17" s="1029"/>
      <c r="AQ17" s="1026"/>
      <c r="AR17" s="1022"/>
      <c r="AS17" s="1028"/>
      <c r="AT17" s="1028"/>
      <c r="AU17" s="1028"/>
      <c r="AV17" s="1028"/>
      <c r="AW17" s="1028"/>
      <c r="AX17" s="1028"/>
      <c r="AY17" s="1028"/>
      <c r="AZ17" s="1028"/>
      <c r="BA17" s="1031"/>
      <c r="BB17" s="1032"/>
      <c r="BC17" s="1032"/>
      <c r="BD17" s="1032"/>
      <c r="BE17" s="1032"/>
      <c r="BF17" s="1032"/>
      <c r="BG17" s="1025"/>
      <c r="BH17" s="1028"/>
      <c r="BI17" s="1022"/>
      <c r="BJ17" s="1028"/>
      <c r="BK17" s="1028"/>
      <c r="BL17" s="1028"/>
      <c r="BM17" s="1026"/>
      <c r="BN17" s="1033"/>
      <c r="BO17" s="1028"/>
      <c r="BP17" s="1028"/>
      <c r="BQ17" s="1028"/>
      <c r="BR17" s="1028"/>
      <c r="BS17" s="1028"/>
      <c r="BT17" s="1034"/>
    </row>
    <row r="18" spans="2:72" ht="18" customHeight="1" x14ac:dyDescent="0.15">
      <c r="B18" s="1336">
        <v>5</v>
      </c>
      <c r="C18" s="1337"/>
      <c r="D18" s="1022"/>
      <c r="E18" s="1023"/>
      <c r="F18" s="1024"/>
      <c r="G18" s="1025"/>
      <c r="H18" s="1022"/>
      <c r="I18" s="1023"/>
      <c r="J18" s="1022"/>
      <c r="K18" s="1023"/>
      <c r="L18" s="1022"/>
      <c r="M18" s="1023"/>
      <c r="N18" s="1022"/>
      <c r="O18" s="1023"/>
      <c r="P18" s="1022"/>
      <c r="Q18" s="1023"/>
      <c r="R18" s="1022"/>
      <c r="S18" s="1023"/>
      <c r="T18" s="1022"/>
      <c r="U18" s="1023"/>
      <c r="V18" s="1023"/>
      <c r="W18" s="1023"/>
      <c r="X18" s="1023"/>
      <c r="Y18" s="1022"/>
      <c r="Z18" s="1026"/>
      <c r="AA18" s="1026"/>
      <c r="AB18" s="1025"/>
      <c r="AC18" s="1025"/>
      <c r="AD18" s="1025"/>
      <c r="AE18" s="1025"/>
      <c r="AF18" s="1025"/>
      <c r="AG18" s="1027"/>
      <c r="AH18" s="1025"/>
      <c r="AI18" s="1028"/>
      <c r="AJ18" s="1029"/>
      <c r="AK18" s="1028"/>
      <c r="AL18" s="1026"/>
      <c r="AM18" s="1030"/>
      <c r="AN18" s="1028"/>
      <c r="AO18" s="1025"/>
      <c r="AP18" s="1029"/>
      <c r="AQ18" s="1026"/>
      <c r="AR18" s="1022"/>
      <c r="AS18" s="1028"/>
      <c r="AT18" s="1028"/>
      <c r="AU18" s="1028"/>
      <c r="AV18" s="1028"/>
      <c r="AW18" s="1028"/>
      <c r="AX18" s="1028"/>
      <c r="AY18" s="1028"/>
      <c r="AZ18" s="1028"/>
      <c r="BA18" s="1031"/>
      <c r="BB18" s="1032"/>
      <c r="BC18" s="1032"/>
      <c r="BD18" s="1032"/>
      <c r="BE18" s="1032"/>
      <c r="BF18" s="1032"/>
      <c r="BG18" s="1025"/>
      <c r="BH18" s="1028"/>
      <c r="BI18" s="1022"/>
      <c r="BJ18" s="1028"/>
      <c r="BK18" s="1028"/>
      <c r="BL18" s="1028"/>
      <c r="BM18" s="1026"/>
      <c r="BN18" s="1033"/>
      <c r="BO18" s="1028"/>
      <c r="BP18" s="1028"/>
      <c r="BQ18" s="1028"/>
      <c r="BR18" s="1028"/>
      <c r="BS18" s="1028"/>
      <c r="BT18" s="1034"/>
    </row>
    <row r="19" spans="2:72" ht="18" customHeight="1" x14ac:dyDescent="0.15">
      <c r="B19" s="1336">
        <v>6</v>
      </c>
      <c r="C19" s="1337"/>
      <c r="D19" s="1022"/>
      <c r="E19" s="1023"/>
      <c r="F19" s="1024"/>
      <c r="G19" s="1025"/>
      <c r="H19" s="1022"/>
      <c r="I19" s="1023"/>
      <c r="J19" s="1022"/>
      <c r="K19" s="1023"/>
      <c r="L19" s="1022"/>
      <c r="M19" s="1023"/>
      <c r="N19" s="1022"/>
      <c r="O19" s="1023"/>
      <c r="P19" s="1022"/>
      <c r="Q19" s="1023"/>
      <c r="R19" s="1022"/>
      <c r="S19" s="1023"/>
      <c r="T19" s="1022"/>
      <c r="U19" s="1023"/>
      <c r="V19" s="1023"/>
      <c r="W19" s="1023"/>
      <c r="X19" s="1023"/>
      <c r="Y19" s="1022"/>
      <c r="Z19" s="1026"/>
      <c r="AA19" s="1026"/>
      <c r="AB19" s="1025"/>
      <c r="AC19" s="1025"/>
      <c r="AD19" s="1025"/>
      <c r="AE19" s="1025"/>
      <c r="AF19" s="1025"/>
      <c r="AG19" s="1027"/>
      <c r="AH19" s="1025"/>
      <c r="AI19" s="1028"/>
      <c r="AJ19" s="1029"/>
      <c r="AK19" s="1028"/>
      <c r="AL19" s="1026"/>
      <c r="AM19" s="1030"/>
      <c r="AN19" s="1028"/>
      <c r="AO19" s="1025"/>
      <c r="AP19" s="1029"/>
      <c r="AQ19" s="1026"/>
      <c r="AR19" s="1022"/>
      <c r="AS19" s="1028"/>
      <c r="AT19" s="1028"/>
      <c r="AU19" s="1028"/>
      <c r="AV19" s="1028"/>
      <c r="AW19" s="1028"/>
      <c r="AX19" s="1028"/>
      <c r="AY19" s="1028"/>
      <c r="AZ19" s="1028"/>
      <c r="BA19" s="1031"/>
      <c r="BB19" s="1032"/>
      <c r="BC19" s="1032"/>
      <c r="BD19" s="1032"/>
      <c r="BE19" s="1032"/>
      <c r="BF19" s="1032"/>
      <c r="BG19" s="1025"/>
      <c r="BH19" s="1028"/>
      <c r="BI19" s="1022"/>
      <c r="BJ19" s="1028"/>
      <c r="BK19" s="1028"/>
      <c r="BL19" s="1028"/>
      <c r="BM19" s="1026"/>
      <c r="BN19" s="1033"/>
      <c r="BO19" s="1028"/>
      <c r="BP19" s="1028"/>
      <c r="BQ19" s="1028"/>
      <c r="BR19" s="1028"/>
      <c r="BS19" s="1028"/>
      <c r="BT19" s="1034"/>
    </row>
    <row r="20" spans="2:72" ht="18" customHeight="1" x14ac:dyDescent="0.15">
      <c r="B20" s="1336">
        <v>7</v>
      </c>
      <c r="C20" s="1337"/>
      <c r="D20" s="1022"/>
      <c r="E20" s="1023"/>
      <c r="F20" s="1024"/>
      <c r="G20" s="1025"/>
      <c r="H20" s="1022"/>
      <c r="I20" s="1023"/>
      <c r="J20" s="1022"/>
      <c r="K20" s="1023"/>
      <c r="L20" s="1022"/>
      <c r="M20" s="1023"/>
      <c r="N20" s="1022"/>
      <c r="O20" s="1023"/>
      <c r="P20" s="1022"/>
      <c r="Q20" s="1023"/>
      <c r="R20" s="1022"/>
      <c r="S20" s="1023"/>
      <c r="T20" s="1022"/>
      <c r="U20" s="1023"/>
      <c r="V20" s="1023"/>
      <c r="W20" s="1023"/>
      <c r="X20" s="1023"/>
      <c r="Y20" s="1022"/>
      <c r="Z20" s="1026"/>
      <c r="AA20" s="1026"/>
      <c r="AB20" s="1025"/>
      <c r="AC20" s="1025"/>
      <c r="AD20" s="1025"/>
      <c r="AE20" s="1025"/>
      <c r="AF20" s="1025"/>
      <c r="AG20" s="1027"/>
      <c r="AH20" s="1025"/>
      <c r="AI20" s="1028"/>
      <c r="AJ20" s="1029"/>
      <c r="AK20" s="1028"/>
      <c r="AL20" s="1026"/>
      <c r="AM20" s="1030"/>
      <c r="AN20" s="1028"/>
      <c r="AO20" s="1025"/>
      <c r="AP20" s="1029"/>
      <c r="AQ20" s="1026"/>
      <c r="AR20" s="1022"/>
      <c r="AS20" s="1028"/>
      <c r="AT20" s="1028"/>
      <c r="AU20" s="1028"/>
      <c r="AV20" s="1028"/>
      <c r="AW20" s="1028"/>
      <c r="AX20" s="1028"/>
      <c r="AY20" s="1028"/>
      <c r="AZ20" s="1028"/>
      <c r="BA20" s="1031"/>
      <c r="BB20" s="1032"/>
      <c r="BC20" s="1032"/>
      <c r="BD20" s="1032"/>
      <c r="BE20" s="1032"/>
      <c r="BF20" s="1032"/>
      <c r="BG20" s="1025"/>
      <c r="BH20" s="1028"/>
      <c r="BI20" s="1022"/>
      <c r="BJ20" s="1028"/>
      <c r="BK20" s="1028"/>
      <c r="BL20" s="1028"/>
      <c r="BM20" s="1026"/>
      <c r="BN20" s="1033"/>
      <c r="BO20" s="1028"/>
      <c r="BP20" s="1028"/>
      <c r="BQ20" s="1028"/>
      <c r="BR20" s="1028"/>
      <c r="BS20" s="1028"/>
      <c r="BT20" s="1034"/>
    </row>
    <row r="21" spans="2:72" ht="18" customHeight="1" x14ac:dyDescent="0.15">
      <c r="B21" s="1336">
        <v>8</v>
      </c>
      <c r="C21" s="1337"/>
      <c r="D21" s="1022"/>
      <c r="E21" s="1023"/>
      <c r="F21" s="1024"/>
      <c r="G21" s="1025"/>
      <c r="H21" s="1022"/>
      <c r="I21" s="1023"/>
      <c r="J21" s="1022"/>
      <c r="K21" s="1023"/>
      <c r="L21" s="1022"/>
      <c r="M21" s="1023"/>
      <c r="N21" s="1022"/>
      <c r="O21" s="1023"/>
      <c r="P21" s="1022"/>
      <c r="Q21" s="1023"/>
      <c r="R21" s="1022"/>
      <c r="S21" s="1023"/>
      <c r="T21" s="1022"/>
      <c r="U21" s="1023"/>
      <c r="V21" s="1023"/>
      <c r="W21" s="1023"/>
      <c r="X21" s="1023"/>
      <c r="Y21" s="1022"/>
      <c r="Z21" s="1026"/>
      <c r="AA21" s="1026"/>
      <c r="AB21" s="1025"/>
      <c r="AC21" s="1025"/>
      <c r="AD21" s="1025"/>
      <c r="AE21" s="1025"/>
      <c r="AF21" s="1025"/>
      <c r="AG21" s="1027"/>
      <c r="AH21" s="1025"/>
      <c r="AI21" s="1028"/>
      <c r="AJ21" s="1029"/>
      <c r="AK21" s="1028"/>
      <c r="AL21" s="1026"/>
      <c r="AM21" s="1030"/>
      <c r="AN21" s="1028"/>
      <c r="AO21" s="1025"/>
      <c r="AP21" s="1029"/>
      <c r="AQ21" s="1026"/>
      <c r="AR21" s="1022"/>
      <c r="AS21" s="1028"/>
      <c r="AT21" s="1028"/>
      <c r="AU21" s="1028"/>
      <c r="AV21" s="1028"/>
      <c r="AW21" s="1028"/>
      <c r="AX21" s="1028"/>
      <c r="AY21" s="1028"/>
      <c r="AZ21" s="1028"/>
      <c r="BA21" s="1031"/>
      <c r="BB21" s="1032"/>
      <c r="BC21" s="1032"/>
      <c r="BD21" s="1032"/>
      <c r="BE21" s="1032"/>
      <c r="BF21" s="1032"/>
      <c r="BG21" s="1025"/>
      <c r="BH21" s="1028"/>
      <c r="BI21" s="1022"/>
      <c r="BJ21" s="1028"/>
      <c r="BK21" s="1028"/>
      <c r="BL21" s="1028"/>
      <c r="BM21" s="1026"/>
      <c r="BN21" s="1033"/>
      <c r="BO21" s="1028"/>
      <c r="BP21" s="1028"/>
      <c r="BQ21" s="1028"/>
      <c r="BR21" s="1028"/>
      <c r="BS21" s="1028"/>
      <c r="BT21" s="1034"/>
    </row>
    <row r="22" spans="2:72" ht="18" customHeight="1" x14ac:dyDescent="0.15">
      <c r="B22" s="1336">
        <v>9</v>
      </c>
      <c r="C22" s="1337"/>
      <c r="D22" s="1022"/>
      <c r="E22" s="1023"/>
      <c r="F22" s="1024"/>
      <c r="G22" s="1025"/>
      <c r="H22" s="1022"/>
      <c r="I22" s="1023"/>
      <c r="J22" s="1022"/>
      <c r="K22" s="1023"/>
      <c r="L22" s="1022"/>
      <c r="M22" s="1023"/>
      <c r="N22" s="1022"/>
      <c r="O22" s="1023"/>
      <c r="P22" s="1022"/>
      <c r="Q22" s="1023"/>
      <c r="R22" s="1022"/>
      <c r="S22" s="1023"/>
      <c r="T22" s="1022"/>
      <c r="U22" s="1023"/>
      <c r="V22" s="1023"/>
      <c r="W22" s="1023"/>
      <c r="X22" s="1023"/>
      <c r="Y22" s="1022"/>
      <c r="Z22" s="1026"/>
      <c r="AA22" s="1026"/>
      <c r="AB22" s="1025"/>
      <c r="AC22" s="1025"/>
      <c r="AD22" s="1025"/>
      <c r="AE22" s="1025"/>
      <c r="AF22" s="1025"/>
      <c r="AG22" s="1027"/>
      <c r="AH22" s="1025"/>
      <c r="AI22" s="1028"/>
      <c r="AJ22" s="1029"/>
      <c r="AK22" s="1028"/>
      <c r="AL22" s="1026"/>
      <c r="AM22" s="1030"/>
      <c r="AN22" s="1028"/>
      <c r="AO22" s="1025"/>
      <c r="AP22" s="1029"/>
      <c r="AQ22" s="1026"/>
      <c r="AR22" s="1022"/>
      <c r="AS22" s="1028"/>
      <c r="AT22" s="1028"/>
      <c r="AU22" s="1028"/>
      <c r="AV22" s="1028"/>
      <c r="AW22" s="1028"/>
      <c r="AX22" s="1028"/>
      <c r="AY22" s="1028"/>
      <c r="AZ22" s="1028"/>
      <c r="BA22" s="1031"/>
      <c r="BB22" s="1032"/>
      <c r="BC22" s="1032"/>
      <c r="BD22" s="1032"/>
      <c r="BE22" s="1032"/>
      <c r="BF22" s="1032"/>
      <c r="BG22" s="1025"/>
      <c r="BH22" s="1028"/>
      <c r="BI22" s="1022"/>
      <c r="BJ22" s="1028"/>
      <c r="BK22" s="1028"/>
      <c r="BL22" s="1028"/>
      <c r="BM22" s="1026"/>
      <c r="BN22" s="1033"/>
      <c r="BO22" s="1028"/>
      <c r="BP22" s="1028"/>
      <c r="BQ22" s="1028"/>
      <c r="BR22" s="1028"/>
      <c r="BS22" s="1028"/>
      <c r="BT22" s="1034"/>
    </row>
    <row r="23" spans="2:72" ht="18" customHeight="1" x14ac:dyDescent="0.15">
      <c r="B23" s="1336">
        <v>10</v>
      </c>
      <c r="C23" s="1337"/>
      <c r="D23" s="1022"/>
      <c r="E23" s="1023"/>
      <c r="F23" s="1024"/>
      <c r="G23" s="1025"/>
      <c r="H23" s="1022"/>
      <c r="I23" s="1023"/>
      <c r="J23" s="1022"/>
      <c r="K23" s="1023"/>
      <c r="L23" s="1022"/>
      <c r="M23" s="1023"/>
      <c r="N23" s="1022"/>
      <c r="O23" s="1023"/>
      <c r="P23" s="1022"/>
      <c r="Q23" s="1023"/>
      <c r="R23" s="1022"/>
      <c r="S23" s="1023"/>
      <c r="T23" s="1022"/>
      <c r="U23" s="1023"/>
      <c r="V23" s="1023"/>
      <c r="W23" s="1023"/>
      <c r="X23" s="1023"/>
      <c r="Y23" s="1022"/>
      <c r="Z23" s="1026"/>
      <c r="AA23" s="1026"/>
      <c r="AB23" s="1025"/>
      <c r="AC23" s="1025"/>
      <c r="AD23" s="1025"/>
      <c r="AE23" s="1025"/>
      <c r="AF23" s="1025"/>
      <c r="AG23" s="1027"/>
      <c r="AH23" s="1025"/>
      <c r="AI23" s="1028"/>
      <c r="AJ23" s="1029"/>
      <c r="AK23" s="1028"/>
      <c r="AL23" s="1026"/>
      <c r="AM23" s="1030"/>
      <c r="AN23" s="1028"/>
      <c r="AO23" s="1025"/>
      <c r="AP23" s="1029"/>
      <c r="AQ23" s="1026"/>
      <c r="AR23" s="1022"/>
      <c r="AS23" s="1028"/>
      <c r="AT23" s="1028"/>
      <c r="AU23" s="1028"/>
      <c r="AV23" s="1028"/>
      <c r="AW23" s="1028"/>
      <c r="AX23" s="1028"/>
      <c r="AY23" s="1028"/>
      <c r="AZ23" s="1028"/>
      <c r="BA23" s="1031"/>
      <c r="BB23" s="1032"/>
      <c r="BC23" s="1032"/>
      <c r="BD23" s="1032"/>
      <c r="BE23" s="1032"/>
      <c r="BF23" s="1032"/>
      <c r="BG23" s="1025"/>
      <c r="BH23" s="1028"/>
      <c r="BI23" s="1022"/>
      <c r="BJ23" s="1028"/>
      <c r="BK23" s="1028"/>
      <c r="BL23" s="1028"/>
      <c r="BM23" s="1026"/>
      <c r="BN23" s="1033"/>
      <c r="BO23" s="1028"/>
      <c r="BP23" s="1028"/>
      <c r="BQ23" s="1028"/>
      <c r="BR23" s="1028"/>
      <c r="BS23" s="1028"/>
      <c r="BT23" s="1034"/>
    </row>
    <row r="24" spans="2:72" ht="18" customHeight="1" x14ac:dyDescent="0.15">
      <c r="B24" s="1336">
        <v>11</v>
      </c>
      <c r="C24" s="1337"/>
      <c r="D24" s="1022"/>
      <c r="E24" s="1023"/>
      <c r="F24" s="1024"/>
      <c r="G24" s="1025"/>
      <c r="H24" s="1022"/>
      <c r="I24" s="1023"/>
      <c r="J24" s="1022"/>
      <c r="K24" s="1023"/>
      <c r="L24" s="1022"/>
      <c r="M24" s="1023"/>
      <c r="N24" s="1022"/>
      <c r="O24" s="1023"/>
      <c r="P24" s="1022"/>
      <c r="Q24" s="1023"/>
      <c r="R24" s="1022"/>
      <c r="S24" s="1023"/>
      <c r="T24" s="1022"/>
      <c r="U24" s="1023"/>
      <c r="V24" s="1023"/>
      <c r="W24" s="1023"/>
      <c r="X24" s="1023"/>
      <c r="Y24" s="1022"/>
      <c r="Z24" s="1026"/>
      <c r="AA24" s="1026"/>
      <c r="AB24" s="1025"/>
      <c r="AC24" s="1025"/>
      <c r="AD24" s="1025"/>
      <c r="AE24" s="1025"/>
      <c r="AF24" s="1025"/>
      <c r="AG24" s="1027"/>
      <c r="AH24" s="1025"/>
      <c r="AI24" s="1028"/>
      <c r="AJ24" s="1029"/>
      <c r="AK24" s="1028"/>
      <c r="AL24" s="1026"/>
      <c r="AM24" s="1030"/>
      <c r="AN24" s="1028"/>
      <c r="AO24" s="1025"/>
      <c r="AP24" s="1029"/>
      <c r="AQ24" s="1026"/>
      <c r="AR24" s="1022"/>
      <c r="AS24" s="1028"/>
      <c r="AT24" s="1028"/>
      <c r="AU24" s="1028"/>
      <c r="AV24" s="1028"/>
      <c r="AW24" s="1028"/>
      <c r="AX24" s="1028"/>
      <c r="AY24" s="1028"/>
      <c r="AZ24" s="1028"/>
      <c r="BA24" s="1031"/>
      <c r="BB24" s="1032"/>
      <c r="BC24" s="1032"/>
      <c r="BD24" s="1032"/>
      <c r="BE24" s="1032"/>
      <c r="BF24" s="1032"/>
      <c r="BG24" s="1025"/>
      <c r="BH24" s="1028"/>
      <c r="BI24" s="1022"/>
      <c r="BJ24" s="1028"/>
      <c r="BK24" s="1028"/>
      <c r="BL24" s="1028"/>
      <c r="BM24" s="1026"/>
      <c r="BN24" s="1033"/>
      <c r="BO24" s="1028"/>
      <c r="BP24" s="1028"/>
      <c r="BQ24" s="1028"/>
      <c r="BR24" s="1028"/>
      <c r="BS24" s="1028"/>
      <c r="BT24" s="1034"/>
    </row>
    <row r="25" spans="2:72" ht="18" customHeight="1" x14ac:dyDescent="0.15">
      <c r="B25" s="1336">
        <v>12</v>
      </c>
      <c r="C25" s="1337"/>
      <c r="D25" s="1022"/>
      <c r="E25" s="1023"/>
      <c r="F25" s="1024"/>
      <c r="G25" s="1025"/>
      <c r="H25" s="1022"/>
      <c r="I25" s="1023"/>
      <c r="J25" s="1022"/>
      <c r="K25" s="1023"/>
      <c r="L25" s="1022"/>
      <c r="M25" s="1023"/>
      <c r="N25" s="1022"/>
      <c r="O25" s="1023"/>
      <c r="P25" s="1022"/>
      <c r="Q25" s="1023"/>
      <c r="R25" s="1022"/>
      <c r="S25" s="1023"/>
      <c r="T25" s="1022"/>
      <c r="U25" s="1023"/>
      <c r="V25" s="1023"/>
      <c r="W25" s="1023"/>
      <c r="X25" s="1023"/>
      <c r="Y25" s="1022"/>
      <c r="Z25" s="1026"/>
      <c r="AA25" s="1026"/>
      <c r="AB25" s="1025"/>
      <c r="AC25" s="1025"/>
      <c r="AD25" s="1025"/>
      <c r="AE25" s="1025"/>
      <c r="AF25" s="1025"/>
      <c r="AG25" s="1027"/>
      <c r="AH25" s="1025"/>
      <c r="AI25" s="1028"/>
      <c r="AJ25" s="1029"/>
      <c r="AK25" s="1028"/>
      <c r="AL25" s="1026"/>
      <c r="AM25" s="1030"/>
      <c r="AN25" s="1028"/>
      <c r="AO25" s="1025"/>
      <c r="AP25" s="1029"/>
      <c r="AQ25" s="1026"/>
      <c r="AR25" s="1022"/>
      <c r="AS25" s="1028"/>
      <c r="AT25" s="1028"/>
      <c r="AU25" s="1028"/>
      <c r="AV25" s="1028"/>
      <c r="AW25" s="1028"/>
      <c r="AX25" s="1028"/>
      <c r="AY25" s="1028"/>
      <c r="AZ25" s="1028"/>
      <c r="BA25" s="1031"/>
      <c r="BB25" s="1032"/>
      <c r="BC25" s="1032"/>
      <c r="BD25" s="1032"/>
      <c r="BE25" s="1032"/>
      <c r="BF25" s="1032"/>
      <c r="BG25" s="1025"/>
      <c r="BH25" s="1028"/>
      <c r="BI25" s="1022"/>
      <c r="BJ25" s="1028"/>
      <c r="BK25" s="1028"/>
      <c r="BL25" s="1028"/>
      <c r="BM25" s="1026"/>
      <c r="BN25" s="1033"/>
      <c r="BO25" s="1028"/>
      <c r="BP25" s="1028"/>
      <c r="BQ25" s="1028"/>
      <c r="BR25" s="1028"/>
      <c r="BS25" s="1028"/>
      <c r="BT25" s="1034"/>
    </row>
    <row r="26" spans="2:72" ht="18" customHeight="1" x14ac:dyDescent="0.15">
      <c r="B26" s="1336">
        <v>13</v>
      </c>
      <c r="C26" s="1337"/>
      <c r="D26" s="1022"/>
      <c r="E26" s="1023"/>
      <c r="F26" s="1024"/>
      <c r="G26" s="1025"/>
      <c r="H26" s="1022"/>
      <c r="I26" s="1023"/>
      <c r="J26" s="1022"/>
      <c r="K26" s="1023"/>
      <c r="L26" s="1022"/>
      <c r="M26" s="1023"/>
      <c r="N26" s="1022"/>
      <c r="O26" s="1023"/>
      <c r="P26" s="1022"/>
      <c r="Q26" s="1023"/>
      <c r="R26" s="1022"/>
      <c r="S26" s="1023"/>
      <c r="T26" s="1022"/>
      <c r="U26" s="1023"/>
      <c r="V26" s="1023"/>
      <c r="W26" s="1023"/>
      <c r="X26" s="1023"/>
      <c r="Y26" s="1022"/>
      <c r="Z26" s="1026"/>
      <c r="AA26" s="1026"/>
      <c r="AB26" s="1025"/>
      <c r="AC26" s="1025"/>
      <c r="AD26" s="1025"/>
      <c r="AE26" s="1025"/>
      <c r="AF26" s="1025"/>
      <c r="AG26" s="1027"/>
      <c r="AH26" s="1025"/>
      <c r="AI26" s="1028"/>
      <c r="AJ26" s="1029"/>
      <c r="AK26" s="1028"/>
      <c r="AL26" s="1026"/>
      <c r="AM26" s="1030"/>
      <c r="AN26" s="1028"/>
      <c r="AO26" s="1025"/>
      <c r="AP26" s="1029"/>
      <c r="AQ26" s="1026"/>
      <c r="AR26" s="1022"/>
      <c r="AS26" s="1028"/>
      <c r="AT26" s="1028"/>
      <c r="AU26" s="1028"/>
      <c r="AV26" s="1028"/>
      <c r="AW26" s="1028"/>
      <c r="AX26" s="1028"/>
      <c r="AY26" s="1028"/>
      <c r="AZ26" s="1028"/>
      <c r="BA26" s="1031"/>
      <c r="BB26" s="1032"/>
      <c r="BC26" s="1032"/>
      <c r="BD26" s="1032"/>
      <c r="BE26" s="1032"/>
      <c r="BF26" s="1032"/>
      <c r="BG26" s="1025"/>
      <c r="BH26" s="1028"/>
      <c r="BI26" s="1022"/>
      <c r="BJ26" s="1028"/>
      <c r="BK26" s="1028"/>
      <c r="BL26" s="1028"/>
      <c r="BM26" s="1026"/>
      <c r="BN26" s="1033"/>
      <c r="BO26" s="1028"/>
      <c r="BP26" s="1028"/>
      <c r="BQ26" s="1028"/>
      <c r="BR26" s="1028"/>
      <c r="BS26" s="1028"/>
      <c r="BT26" s="1034"/>
    </row>
    <row r="27" spans="2:72" ht="18" customHeight="1" x14ac:dyDescent="0.15">
      <c r="B27" s="1336">
        <v>14</v>
      </c>
      <c r="C27" s="1337"/>
      <c r="D27" s="1022"/>
      <c r="E27" s="1023"/>
      <c r="F27" s="1024"/>
      <c r="G27" s="1025"/>
      <c r="H27" s="1022"/>
      <c r="I27" s="1023"/>
      <c r="J27" s="1022"/>
      <c r="K27" s="1023"/>
      <c r="L27" s="1022"/>
      <c r="M27" s="1023"/>
      <c r="N27" s="1022"/>
      <c r="O27" s="1023"/>
      <c r="P27" s="1022"/>
      <c r="Q27" s="1023"/>
      <c r="R27" s="1022"/>
      <c r="S27" s="1023"/>
      <c r="T27" s="1022"/>
      <c r="U27" s="1023"/>
      <c r="V27" s="1023"/>
      <c r="W27" s="1023"/>
      <c r="X27" s="1023"/>
      <c r="Y27" s="1022"/>
      <c r="Z27" s="1026"/>
      <c r="AA27" s="1026"/>
      <c r="AB27" s="1025"/>
      <c r="AC27" s="1025"/>
      <c r="AD27" s="1025"/>
      <c r="AE27" s="1025"/>
      <c r="AF27" s="1025"/>
      <c r="AG27" s="1027"/>
      <c r="AH27" s="1025"/>
      <c r="AI27" s="1028"/>
      <c r="AJ27" s="1029"/>
      <c r="AK27" s="1028"/>
      <c r="AL27" s="1026"/>
      <c r="AM27" s="1030"/>
      <c r="AN27" s="1028"/>
      <c r="AO27" s="1025"/>
      <c r="AP27" s="1029"/>
      <c r="AQ27" s="1026"/>
      <c r="AR27" s="1022"/>
      <c r="AS27" s="1028"/>
      <c r="AT27" s="1028"/>
      <c r="AU27" s="1028"/>
      <c r="AV27" s="1028"/>
      <c r="AW27" s="1028"/>
      <c r="AX27" s="1028"/>
      <c r="AY27" s="1028"/>
      <c r="AZ27" s="1028"/>
      <c r="BA27" s="1031"/>
      <c r="BB27" s="1032"/>
      <c r="BC27" s="1032"/>
      <c r="BD27" s="1032"/>
      <c r="BE27" s="1032"/>
      <c r="BF27" s="1032"/>
      <c r="BG27" s="1025"/>
      <c r="BH27" s="1028"/>
      <c r="BI27" s="1022"/>
      <c r="BJ27" s="1028"/>
      <c r="BK27" s="1028"/>
      <c r="BL27" s="1028"/>
      <c r="BM27" s="1026"/>
      <c r="BN27" s="1033"/>
      <c r="BO27" s="1028"/>
      <c r="BP27" s="1028"/>
      <c r="BQ27" s="1028"/>
      <c r="BR27" s="1028"/>
      <c r="BS27" s="1028"/>
      <c r="BT27" s="1034"/>
    </row>
    <row r="28" spans="2:72" ht="18" customHeight="1" x14ac:dyDescent="0.15">
      <c r="B28" s="1336">
        <v>15</v>
      </c>
      <c r="C28" s="1337"/>
      <c r="D28" s="1022"/>
      <c r="E28" s="1023"/>
      <c r="F28" s="1024"/>
      <c r="G28" s="1025"/>
      <c r="H28" s="1022"/>
      <c r="I28" s="1023"/>
      <c r="J28" s="1022"/>
      <c r="K28" s="1023"/>
      <c r="L28" s="1022"/>
      <c r="M28" s="1023"/>
      <c r="N28" s="1022"/>
      <c r="O28" s="1023"/>
      <c r="P28" s="1022"/>
      <c r="Q28" s="1023"/>
      <c r="R28" s="1022"/>
      <c r="S28" s="1023"/>
      <c r="T28" s="1022"/>
      <c r="U28" s="1023"/>
      <c r="V28" s="1023"/>
      <c r="W28" s="1023"/>
      <c r="X28" s="1023"/>
      <c r="Y28" s="1022"/>
      <c r="Z28" s="1026"/>
      <c r="AA28" s="1026"/>
      <c r="AB28" s="1025"/>
      <c r="AC28" s="1025"/>
      <c r="AD28" s="1025"/>
      <c r="AE28" s="1025"/>
      <c r="AF28" s="1025"/>
      <c r="AG28" s="1027"/>
      <c r="AH28" s="1025"/>
      <c r="AI28" s="1028"/>
      <c r="AJ28" s="1029"/>
      <c r="AK28" s="1028"/>
      <c r="AL28" s="1026"/>
      <c r="AM28" s="1030"/>
      <c r="AN28" s="1028"/>
      <c r="AO28" s="1025"/>
      <c r="AP28" s="1029"/>
      <c r="AQ28" s="1026"/>
      <c r="AR28" s="1022"/>
      <c r="AS28" s="1028"/>
      <c r="AT28" s="1028"/>
      <c r="AU28" s="1028"/>
      <c r="AV28" s="1028"/>
      <c r="AW28" s="1028"/>
      <c r="AX28" s="1028"/>
      <c r="AY28" s="1028"/>
      <c r="AZ28" s="1028"/>
      <c r="BA28" s="1031"/>
      <c r="BB28" s="1032"/>
      <c r="BC28" s="1032"/>
      <c r="BD28" s="1032"/>
      <c r="BE28" s="1032"/>
      <c r="BF28" s="1032"/>
      <c r="BG28" s="1025"/>
      <c r="BH28" s="1028"/>
      <c r="BI28" s="1022"/>
      <c r="BJ28" s="1028"/>
      <c r="BK28" s="1028"/>
      <c r="BL28" s="1028"/>
      <c r="BM28" s="1026"/>
      <c r="BN28" s="1033"/>
      <c r="BO28" s="1028"/>
      <c r="BP28" s="1028"/>
      <c r="BQ28" s="1028"/>
      <c r="BR28" s="1028"/>
      <c r="BS28" s="1028"/>
      <c r="BT28" s="1034"/>
    </row>
    <row r="29" spans="2:72" ht="18" customHeight="1" x14ac:dyDescent="0.15">
      <c r="B29" s="1336">
        <v>16</v>
      </c>
      <c r="C29" s="1337"/>
      <c r="D29" s="1022"/>
      <c r="E29" s="1023"/>
      <c r="F29" s="1024"/>
      <c r="G29" s="1025"/>
      <c r="H29" s="1022"/>
      <c r="I29" s="1023"/>
      <c r="J29" s="1022"/>
      <c r="K29" s="1023"/>
      <c r="L29" s="1022"/>
      <c r="M29" s="1023"/>
      <c r="N29" s="1022"/>
      <c r="O29" s="1023"/>
      <c r="P29" s="1022"/>
      <c r="Q29" s="1023"/>
      <c r="R29" s="1022"/>
      <c r="S29" s="1023"/>
      <c r="T29" s="1022"/>
      <c r="U29" s="1023"/>
      <c r="V29" s="1023"/>
      <c r="W29" s="1023"/>
      <c r="X29" s="1023"/>
      <c r="Y29" s="1022"/>
      <c r="Z29" s="1026"/>
      <c r="AA29" s="1026"/>
      <c r="AB29" s="1025"/>
      <c r="AC29" s="1025"/>
      <c r="AD29" s="1025"/>
      <c r="AE29" s="1025"/>
      <c r="AF29" s="1025"/>
      <c r="AG29" s="1027"/>
      <c r="AH29" s="1025"/>
      <c r="AI29" s="1028"/>
      <c r="AJ29" s="1029"/>
      <c r="AK29" s="1028"/>
      <c r="AL29" s="1026"/>
      <c r="AM29" s="1030"/>
      <c r="AN29" s="1028"/>
      <c r="AO29" s="1025"/>
      <c r="AP29" s="1029"/>
      <c r="AQ29" s="1026"/>
      <c r="AR29" s="1022"/>
      <c r="AS29" s="1028"/>
      <c r="AT29" s="1028"/>
      <c r="AU29" s="1028"/>
      <c r="AV29" s="1028"/>
      <c r="AW29" s="1028"/>
      <c r="AX29" s="1028"/>
      <c r="AY29" s="1028"/>
      <c r="AZ29" s="1028"/>
      <c r="BA29" s="1031"/>
      <c r="BB29" s="1032"/>
      <c r="BC29" s="1032"/>
      <c r="BD29" s="1032"/>
      <c r="BE29" s="1032"/>
      <c r="BF29" s="1032"/>
      <c r="BG29" s="1025"/>
      <c r="BH29" s="1028"/>
      <c r="BI29" s="1022"/>
      <c r="BJ29" s="1028"/>
      <c r="BK29" s="1028"/>
      <c r="BL29" s="1028"/>
      <c r="BM29" s="1026"/>
      <c r="BN29" s="1033"/>
      <c r="BO29" s="1028"/>
      <c r="BP29" s="1028"/>
      <c r="BQ29" s="1028"/>
      <c r="BR29" s="1028"/>
      <c r="BS29" s="1028"/>
      <c r="BT29" s="1034"/>
    </row>
    <row r="30" spans="2:72" ht="18" customHeight="1" x14ac:dyDescent="0.15">
      <c r="B30" s="1336">
        <v>17</v>
      </c>
      <c r="C30" s="1337"/>
      <c r="D30" s="1022"/>
      <c r="E30" s="1023"/>
      <c r="F30" s="1024"/>
      <c r="G30" s="1025"/>
      <c r="H30" s="1022"/>
      <c r="I30" s="1023"/>
      <c r="J30" s="1022"/>
      <c r="K30" s="1023"/>
      <c r="L30" s="1022"/>
      <c r="M30" s="1023"/>
      <c r="N30" s="1022"/>
      <c r="O30" s="1023"/>
      <c r="P30" s="1022"/>
      <c r="Q30" s="1023"/>
      <c r="R30" s="1022"/>
      <c r="S30" s="1023"/>
      <c r="T30" s="1022"/>
      <c r="U30" s="1023"/>
      <c r="V30" s="1023"/>
      <c r="W30" s="1023"/>
      <c r="X30" s="1023"/>
      <c r="Y30" s="1022"/>
      <c r="Z30" s="1026"/>
      <c r="AA30" s="1026"/>
      <c r="AB30" s="1025"/>
      <c r="AC30" s="1025"/>
      <c r="AD30" s="1025"/>
      <c r="AE30" s="1025"/>
      <c r="AF30" s="1025"/>
      <c r="AG30" s="1027"/>
      <c r="AH30" s="1025"/>
      <c r="AI30" s="1028"/>
      <c r="AJ30" s="1029"/>
      <c r="AK30" s="1028"/>
      <c r="AL30" s="1026"/>
      <c r="AM30" s="1030"/>
      <c r="AN30" s="1028"/>
      <c r="AO30" s="1025"/>
      <c r="AP30" s="1029"/>
      <c r="AQ30" s="1026"/>
      <c r="AR30" s="1022"/>
      <c r="AS30" s="1028"/>
      <c r="AT30" s="1028"/>
      <c r="AU30" s="1028"/>
      <c r="AV30" s="1028"/>
      <c r="AW30" s="1028"/>
      <c r="AX30" s="1028"/>
      <c r="AY30" s="1028"/>
      <c r="AZ30" s="1028"/>
      <c r="BA30" s="1031"/>
      <c r="BB30" s="1032"/>
      <c r="BC30" s="1032"/>
      <c r="BD30" s="1032"/>
      <c r="BE30" s="1032"/>
      <c r="BF30" s="1032"/>
      <c r="BG30" s="1025"/>
      <c r="BH30" s="1028"/>
      <c r="BI30" s="1022"/>
      <c r="BJ30" s="1028"/>
      <c r="BK30" s="1028"/>
      <c r="BL30" s="1028"/>
      <c r="BM30" s="1026"/>
      <c r="BN30" s="1033"/>
      <c r="BO30" s="1028"/>
      <c r="BP30" s="1028"/>
      <c r="BQ30" s="1028"/>
      <c r="BR30" s="1028"/>
      <c r="BS30" s="1028"/>
      <c r="BT30" s="1034"/>
    </row>
    <row r="31" spans="2:72" ht="18" customHeight="1" thickBot="1" x14ac:dyDescent="0.2">
      <c r="B31" s="1336">
        <v>18</v>
      </c>
      <c r="C31" s="1337"/>
      <c r="D31" s="1022"/>
      <c r="E31" s="1023"/>
      <c r="F31" s="1024"/>
      <c r="G31" s="1025"/>
      <c r="H31" s="1022"/>
      <c r="I31" s="1023"/>
      <c r="J31" s="1022"/>
      <c r="K31" s="1023"/>
      <c r="L31" s="1022"/>
      <c r="M31" s="1023"/>
      <c r="N31" s="1022"/>
      <c r="O31" s="1023"/>
      <c r="P31" s="1022"/>
      <c r="Q31" s="1023"/>
      <c r="R31" s="1022"/>
      <c r="S31" s="1023"/>
      <c r="T31" s="1022"/>
      <c r="U31" s="1023"/>
      <c r="V31" s="1023"/>
      <c r="W31" s="1023"/>
      <c r="X31" s="1023"/>
      <c r="Y31" s="1022"/>
      <c r="Z31" s="1026"/>
      <c r="AA31" s="1026"/>
      <c r="AB31" s="1025"/>
      <c r="AC31" s="1025"/>
      <c r="AD31" s="1025"/>
      <c r="AE31" s="1025"/>
      <c r="AF31" s="1025"/>
      <c r="AG31" s="1027"/>
      <c r="AH31" s="1025"/>
      <c r="AI31" s="1028"/>
      <c r="AJ31" s="1029"/>
      <c r="AK31" s="1028"/>
      <c r="AL31" s="1026"/>
      <c r="AM31" s="1030"/>
      <c r="AN31" s="1028"/>
      <c r="AO31" s="1025"/>
      <c r="AP31" s="1029"/>
      <c r="AQ31" s="1026"/>
      <c r="AR31" s="1022"/>
      <c r="AS31" s="1028"/>
      <c r="AT31" s="1028"/>
      <c r="AU31" s="1028"/>
      <c r="AV31" s="1028"/>
      <c r="AW31" s="1028"/>
      <c r="AX31" s="1028"/>
      <c r="AY31" s="1028"/>
      <c r="AZ31" s="1028"/>
      <c r="BA31" s="1031"/>
      <c r="BB31" s="1032"/>
      <c r="BC31" s="1032"/>
      <c r="BD31" s="1032"/>
      <c r="BE31" s="1032"/>
      <c r="BF31" s="1032"/>
      <c r="BG31" s="1025"/>
      <c r="BH31" s="1028"/>
      <c r="BI31" s="1022"/>
      <c r="BJ31" s="1028"/>
      <c r="BK31" s="1028"/>
      <c r="BL31" s="1028"/>
      <c r="BM31" s="1026"/>
      <c r="BN31" s="1033"/>
      <c r="BO31" s="1028"/>
      <c r="BP31" s="1028"/>
      <c r="BQ31" s="1028"/>
      <c r="BR31" s="1028"/>
      <c r="BS31" s="1028"/>
      <c r="BT31" s="1034"/>
    </row>
    <row r="32" spans="2:72" ht="18" customHeight="1" thickTop="1" thickBot="1" x14ac:dyDescent="0.2">
      <c r="B32" s="1341" t="s">
        <v>640</v>
      </c>
      <c r="C32" s="1342"/>
      <c r="D32" s="1035" t="s">
        <v>218</v>
      </c>
      <c r="E32" s="1035" t="s">
        <v>218</v>
      </c>
      <c r="F32" s="1035" t="s">
        <v>218</v>
      </c>
      <c r="G32" s="1035" t="s">
        <v>218</v>
      </c>
      <c r="H32" s="1035" t="s">
        <v>218</v>
      </c>
      <c r="I32" s="1035" t="s">
        <v>218</v>
      </c>
      <c r="J32" s="1035" t="s">
        <v>218</v>
      </c>
      <c r="K32" s="1035" t="s">
        <v>218</v>
      </c>
      <c r="L32" s="1035" t="s">
        <v>218</v>
      </c>
      <c r="M32" s="1035" t="s">
        <v>218</v>
      </c>
      <c r="N32" s="1035" t="s">
        <v>218</v>
      </c>
      <c r="O32" s="1035" t="s">
        <v>218</v>
      </c>
      <c r="P32" s="1035" t="s">
        <v>218</v>
      </c>
      <c r="Q32" s="1035" t="s">
        <v>218</v>
      </c>
      <c r="R32" s="1035" t="s">
        <v>218</v>
      </c>
      <c r="S32" s="1035" t="s">
        <v>218</v>
      </c>
      <c r="T32" s="1035" t="s">
        <v>218</v>
      </c>
      <c r="U32" s="1035" t="s">
        <v>218</v>
      </c>
      <c r="V32" s="1035" t="s">
        <v>218</v>
      </c>
      <c r="W32" s="1035" t="s">
        <v>218</v>
      </c>
      <c r="X32" s="1035" t="s">
        <v>218</v>
      </c>
      <c r="Y32" s="1035" t="s">
        <v>218</v>
      </c>
      <c r="Z32" s="1035" t="s">
        <v>218</v>
      </c>
      <c r="AA32" s="1035" t="s">
        <v>218</v>
      </c>
      <c r="AB32" s="1035" t="s">
        <v>218</v>
      </c>
      <c r="AC32" s="1035" t="s">
        <v>218</v>
      </c>
      <c r="AD32" s="1035" t="s">
        <v>218</v>
      </c>
      <c r="AE32" s="1035" t="s">
        <v>218</v>
      </c>
      <c r="AF32" s="1035" t="s">
        <v>218</v>
      </c>
      <c r="AG32" s="1035" t="s">
        <v>218</v>
      </c>
      <c r="AH32" s="1035" t="s">
        <v>218</v>
      </c>
      <c r="AI32" s="1036" t="str">
        <f>IF(SUM(AI14:AI31)&lt;&gt;0,SUM(AI14:AI31),"")</f>
        <v/>
      </c>
      <c r="AJ32" s="1037" t="str">
        <f>IF(SUM(AJ14:AJ31)&lt;&gt;0,SUM(AJ14:AJ31),"")</f>
        <v/>
      </c>
      <c r="AK32" s="1036" t="str">
        <f>IF(SUM(AK14:AK31)&lt;&gt;0,SUM(AK14:AK31),"")</f>
        <v/>
      </c>
      <c r="AL32" s="1035" t="s">
        <v>218</v>
      </c>
      <c r="AM32" s="1035" t="s">
        <v>218</v>
      </c>
      <c r="AN32" s="1036" t="str">
        <f>IF(SUM(AN14:AN31)&lt;&gt;0,SUM(AN14:AN31),"")</f>
        <v/>
      </c>
      <c r="AO32" s="1035" t="s">
        <v>218</v>
      </c>
      <c r="AP32" s="1035" t="s">
        <v>218</v>
      </c>
      <c r="AQ32" s="1035" t="s">
        <v>218</v>
      </c>
      <c r="AR32" s="1035" t="s">
        <v>218</v>
      </c>
      <c r="AS32" s="1036" t="str">
        <f t="shared" ref="AS32:AZ32" si="0">IF(SUM(AS14:AS31)&lt;&gt;0,SUM(AS14:AS31),"")</f>
        <v/>
      </c>
      <c r="AT32" s="1036" t="str">
        <f t="shared" si="0"/>
        <v/>
      </c>
      <c r="AU32" s="1036" t="str">
        <f t="shared" si="0"/>
        <v/>
      </c>
      <c r="AV32" s="1036" t="str">
        <f t="shared" si="0"/>
        <v/>
      </c>
      <c r="AW32" s="1036" t="str">
        <f t="shared" si="0"/>
        <v/>
      </c>
      <c r="AX32" s="1036" t="str">
        <f t="shared" si="0"/>
        <v/>
      </c>
      <c r="AY32" s="1036" t="str">
        <f t="shared" si="0"/>
        <v/>
      </c>
      <c r="AZ32" s="1036" t="str">
        <f t="shared" si="0"/>
        <v/>
      </c>
      <c r="BA32" s="1035" t="s">
        <v>218</v>
      </c>
      <c r="BB32" s="1036" t="str">
        <f>IF(SUM(BB14:BB31)&lt;&gt;0,SUM(BB14:BB31),"")</f>
        <v/>
      </c>
      <c r="BC32" s="1036" t="str">
        <f>IF(SUM(BC14:BC31)&lt;&gt;0,SUM(BC14:BC31),"")</f>
        <v/>
      </c>
      <c r="BD32" s="1036" t="str">
        <f>IF(SUM(BD14:BD31)&lt;&gt;0,SUM(BD14:BD31),"")</f>
        <v/>
      </c>
      <c r="BE32" s="1036" t="str">
        <f>IF(SUM(BE14:BE31)&lt;&gt;0,SUM(BE14:BE31),"")</f>
        <v/>
      </c>
      <c r="BF32" s="1036" t="str">
        <f>IF(SUM(BF14:BF31)&lt;&gt;0,SUM(BF14:BF31),"")</f>
        <v/>
      </c>
      <c r="BG32" s="1035" t="s">
        <v>218</v>
      </c>
      <c r="BH32" s="1036" t="str">
        <f>IF(SUM(BH14:BH31)&lt;&gt;0,SUM(BH14:BH31),"")</f>
        <v/>
      </c>
      <c r="BI32" s="1035" t="s">
        <v>218</v>
      </c>
      <c r="BJ32" s="1036" t="str">
        <f>IF(SUM(BJ14:BJ31)&lt;&gt;0,SUM(BJ14:BJ31),"")</f>
        <v/>
      </c>
      <c r="BK32" s="1036" t="str">
        <f>IF(SUM(BK14:BK31)&lt;&gt;0,SUM(BK14:BK31),"")</f>
        <v/>
      </c>
      <c r="BL32" s="1036" t="str">
        <f>IF(SUM(BL14:BL31)&lt;&gt;0,SUM(BL14:BL31),"")</f>
        <v/>
      </c>
      <c r="BM32" s="1035" t="s">
        <v>218</v>
      </c>
      <c r="BN32" s="1035" t="s">
        <v>218</v>
      </c>
      <c r="BO32" s="1036" t="str">
        <f t="shared" ref="BO32:BT32" si="1">IF(SUM(BO14:BO31)&lt;&gt;0,SUM(BO14:BO31),"")</f>
        <v/>
      </c>
      <c r="BP32" s="1036" t="str">
        <f t="shared" si="1"/>
        <v/>
      </c>
      <c r="BQ32" s="1036" t="str">
        <f t="shared" si="1"/>
        <v/>
      </c>
      <c r="BR32" s="1036" t="str">
        <f t="shared" si="1"/>
        <v/>
      </c>
      <c r="BS32" s="1036" t="str">
        <f t="shared" si="1"/>
        <v/>
      </c>
      <c r="BT32" s="1038" t="str">
        <f t="shared" si="1"/>
        <v/>
      </c>
    </row>
    <row r="33" spans="38:39" x14ac:dyDescent="0.15">
      <c r="AL33" s="930"/>
      <c r="AM33" s="930"/>
    </row>
    <row r="34" spans="38:39" x14ac:dyDescent="0.15">
      <c r="AL34" s="930"/>
      <c r="AM34" s="930"/>
    </row>
    <row r="35" spans="38:39" ht="13.5" customHeight="1" x14ac:dyDescent="0.15"/>
  </sheetData>
  <dataConsolidate link="1"/>
  <mergeCells count="93">
    <mergeCell ref="E10:E12"/>
    <mergeCell ref="F10:F12"/>
    <mergeCell ref="K10:K12"/>
    <mergeCell ref="L10:L12"/>
    <mergeCell ref="B4:D4"/>
    <mergeCell ref="E4:G4"/>
    <mergeCell ref="B9:B13"/>
    <mergeCell ref="G10:G12"/>
    <mergeCell ref="B7:O7"/>
    <mergeCell ref="M10:M12"/>
    <mergeCell ref="N10:N12"/>
    <mergeCell ref="O10:O12"/>
    <mergeCell ref="B19:C19"/>
    <mergeCell ref="B20:C20"/>
    <mergeCell ref="B14:C14"/>
    <mergeCell ref="D10:D12"/>
    <mergeCell ref="C9:C12"/>
    <mergeCell ref="B29:C29"/>
    <mergeCell ref="B30:C30"/>
    <mergeCell ref="B31:C31"/>
    <mergeCell ref="B32:C32"/>
    <mergeCell ref="B27:C27"/>
    <mergeCell ref="P10:P12"/>
    <mergeCell ref="Q10:Q12"/>
    <mergeCell ref="B28:C28"/>
    <mergeCell ref="B21:C21"/>
    <mergeCell ref="B22:C22"/>
    <mergeCell ref="B23:C23"/>
    <mergeCell ref="B24:C24"/>
    <mergeCell ref="B25:C25"/>
    <mergeCell ref="B26:C26"/>
    <mergeCell ref="H10:H12"/>
    <mergeCell ref="I10:I12"/>
    <mergeCell ref="J10:J12"/>
    <mergeCell ref="B15:C15"/>
    <mergeCell ref="B16:C16"/>
    <mergeCell ref="B17:C17"/>
    <mergeCell ref="B18:C18"/>
    <mergeCell ref="R10:R12"/>
    <mergeCell ref="S10:S12"/>
    <mergeCell ref="T10:T12"/>
    <mergeCell ref="Y10:Y12"/>
    <mergeCell ref="Z10:Z12"/>
    <mergeCell ref="U10:U12"/>
    <mergeCell ref="V10:V12"/>
    <mergeCell ref="W10:W12"/>
    <mergeCell ref="X10:X12"/>
    <mergeCell ref="AF10:AF12"/>
    <mergeCell ref="AG10:AG12"/>
    <mergeCell ref="AH10:AH12"/>
    <mergeCell ref="AI10:AI12"/>
    <mergeCell ref="AJ10:AJ12"/>
    <mergeCell ref="AA10:AA12"/>
    <mergeCell ref="AB10:AB12"/>
    <mergeCell ref="AC10:AC12"/>
    <mergeCell ref="AD10:AD12"/>
    <mergeCell ref="AE10:AE12"/>
    <mergeCell ref="AP10:AP12"/>
    <mergeCell ref="AQ10:AQ12"/>
    <mergeCell ref="AR10:AR12"/>
    <mergeCell ref="AS10:AS12"/>
    <mergeCell ref="AT10:AT12"/>
    <mergeCell ref="AK10:AK12"/>
    <mergeCell ref="AL10:AL12"/>
    <mergeCell ref="AM10:AM12"/>
    <mergeCell ref="AN10:AN12"/>
    <mergeCell ref="AO10:AO12"/>
    <mergeCell ref="AU10:AU12"/>
    <mergeCell ref="AV10:AV12"/>
    <mergeCell ref="AW10:AW12"/>
    <mergeCell ref="AX10:AX12"/>
    <mergeCell ref="AY10:AY12"/>
    <mergeCell ref="BJ10:BJ12"/>
    <mergeCell ref="BK10:BK12"/>
    <mergeCell ref="BL10:BL12"/>
    <mergeCell ref="BM10:BM12"/>
    <mergeCell ref="BN10:BN12"/>
    <mergeCell ref="BI10:BI12"/>
    <mergeCell ref="AZ10:AZ12"/>
    <mergeCell ref="BA10:BA12"/>
    <mergeCell ref="BB10:BB12"/>
    <mergeCell ref="BC10:BC12"/>
    <mergeCell ref="BD10:BD12"/>
    <mergeCell ref="BE10:BE12"/>
    <mergeCell ref="BF10:BF12"/>
    <mergeCell ref="BG10:BG12"/>
    <mergeCell ref="BH10:BH12"/>
    <mergeCell ref="BT10:BT12"/>
    <mergeCell ref="BO10:BO12"/>
    <mergeCell ref="BP10:BP12"/>
    <mergeCell ref="BQ10:BQ12"/>
    <mergeCell ref="BR10:BR12"/>
    <mergeCell ref="BS10:BS12"/>
  </mergeCells>
  <phoneticPr fontId="25"/>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E00-000005000000}">
          <x14:formula1>
            <xm:f>'コード '!$B$5:$B$9</xm:f>
          </x14:formula1>
          <xm:sqref>U14:U31</xm:sqref>
        </x14:dataValidation>
        <x14:dataValidation type="list" allowBlank="1" showInputMessage="1" showErrorMessage="1" xr:uid="{00000000-0002-0000-0E00-000004000000}">
          <x14:formula1>
            <xm:f>'コード '!$B$89:$B$90</xm:f>
          </x14:formula1>
          <xm:sqref>F14:F31</xm:sqref>
        </x14:dataValidation>
        <x14:dataValidation type="list" allowBlank="1" showInputMessage="1" showErrorMessage="1" xr:uid="{00000000-0002-0000-0E00-000001000000}">
          <x14:formula1>
            <xm:f>'コード '!$B$26:$B$27</xm:f>
          </x14:formula1>
          <xm:sqref>E14:E31</xm:sqref>
        </x14:dataValidation>
        <x14:dataValidation type="list" allowBlank="1" showInputMessage="1" xr:uid="{7706CEFB-9A23-4B5E-93DE-A2C4EBAF94BB}">
          <x14:formula1>
            <xm:f>'コード '!$B$93:$B$100</xm:f>
          </x14:formula1>
          <xm:sqref>I14:I31 K14:K31 M14:M31 O14:O31 Q14:Q31 S14:S31</xm:sqref>
        </x14:dataValidation>
        <x14:dataValidation type="list" allowBlank="1" showInputMessage="1" showErrorMessage="1" xr:uid="{74A099F2-8AF4-46E1-9A72-1C2B24A914BB}">
          <x14:formula1>
            <xm:f>'コード '!$B$12:$B$15</xm:f>
          </x14:formula1>
          <xm:sqref>V14:V31</xm:sqref>
        </x14:dataValidation>
        <x14:dataValidation type="list" allowBlank="1" showInputMessage="1" showErrorMessage="1" xr:uid="{3B56F215-34D9-45CB-ADBB-1C4B98C98658}">
          <x14:formula1>
            <xm:f>'コード '!$B$18:$B$19</xm:f>
          </x14:formula1>
          <xm:sqref>W14:W31</xm:sqref>
        </x14:dataValidation>
        <x14:dataValidation type="list" allowBlank="1" showInputMessage="1" showErrorMessage="1" xr:uid="{EE6A0ED4-BF9D-4C77-BA0B-0C027760D12B}">
          <x14:formula1>
            <xm:f>'コード '!$B$22:$B$23</xm:f>
          </x14:formula1>
          <xm:sqref>X14:X31</xm:sqref>
        </x14:dataValidation>
        <x14:dataValidation type="list" allowBlank="1" showInputMessage="1" showErrorMessage="1" xr:uid="{C6B70D02-95BB-4D4E-BABA-3870853248CF}">
          <x14:formula1>
            <xm:f>'コード '!$B$119:$B$133</xm:f>
          </x14:formula1>
          <xm:sqref>AG14:AG31</xm:sqref>
        </x14:dataValidation>
        <x14:dataValidation type="list" allowBlank="1" showInputMessage="1" showErrorMessage="1" xr:uid="{C9872858-BAD7-4499-ACDD-05B8E8EA521C}">
          <x14:formula1>
            <xm:f>'コード '!$B$60:$B$67</xm:f>
          </x14:formula1>
          <xm:sqref>AM14:AM31</xm:sqref>
        </x14:dataValidation>
        <x14:dataValidation type="list" allowBlank="1" showInputMessage="1" showErrorMessage="1" xr:uid="{C97A2BA7-2B09-4DC0-ACAB-F32190901E3D}">
          <x14:formula1>
            <xm:f>'コード '!$B$70:$B$74</xm:f>
          </x14:formula1>
          <xm:sqref>BA14:BA31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30BE0-7CB2-4F3B-9555-E51F117218D0}">
  <sheetPr>
    <tabColor rgb="FF92D050"/>
  </sheetPr>
  <dimension ref="B1:BT35"/>
  <sheetViews>
    <sheetView showGridLines="0" topLeftCell="BC8" zoomScaleNormal="100" zoomScaleSheetLayoutView="100" zoomScalePageLayoutView="80" workbookViewId="0">
      <selection activeCell="AS13" sqref="AS13"/>
    </sheetView>
  </sheetViews>
  <sheetFormatPr defaultColWidth="9" defaultRowHeight="13.5" x14ac:dyDescent="0.15"/>
  <cols>
    <col min="1" max="1" width="1.625" style="450" customWidth="1"/>
    <col min="2" max="2" width="4.125" style="930" customWidth="1"/>
    <col min="3" max="3" width="4.5" style="930" customWidth="1"/>
    <col min="4" max="20" width="13.625" style="930" customWidth="1"/>
    <col min="21" max="21" width="50.625" style="930" customWidth="1"/>
    <col min="22" max="22" width="17.125" style="930" customWidth="1"/>
    <col min="23" max="23" width="21.875" style="930" customWidth="1"/>
    <col min="24" max="24" width="22.625" style="930" customWidth="1"/>
    <col min="25" max="37" width="13.625" style="930" customWidth="1"/>
    <col min="38" max="52" width="13.625" style="450" customWidth="1"/>
    <col min="53" max="53" width="21.125" style="450" customWidth="1"/>
    <col min="54" max="72" width="13.625" style="450" customWidth="1"/>
    <col min="73" max="73" width="2.125" style="450" customWidth="1"/>
    <col min="74" max="83" width="13.625" style="450" customWidth="1"/>
    <col min="84" max="16384" width="9" style="450"/>
  </cols>
  <sheetData>
    <row r="1" spans="2:72" ht="29.1" customHeight="1" x14ac:dyDescent="0.15">
      <c r="B1" s="245" t="str">
        <f>'コード '!A1</f>
        <v>電解二酸化マンガン（本邦生産者）</v>
      </c>
      <c r="C1" s="245"/>
    </row>
    <row r="2" spans="2:72" ht="19.5" customHeight="1" x14ac:dyDescent="0.15">
      <c r="B2" s="450" t="s">
        <v>641</v>
      </c>
      <c r="C2" s="931"/>
      <c r="D2" s="450"/>
      <c r="E2" s="450"/>
      <c r="F2" s="450"/>
      <c r="G2" s="450"/>
      <c r="H2" s="450"/>
      <c r="I2" s="450"/>
      <c r="J2" s="450"/>
      <c r="K2" s="450"/>
      <c r="L2" s="450"/>
      <c r="M2" s="450"/>
      <c r="N2" s="450"/>
      <c r="O2" s="450"/>
      <c r="P2" s="450"/>
      <c r="Q2" s="450"/>
      <c r="R2" s="450"/>
      <c r="S2" s="450"/>
      <c r="T2" s="450"/>
      <c r="U2" s="450"/>
      <c r="V2" s="450"/>
      <c r="W2" s="450"/>
      <c r="X2" s="450"/>
      <c r="Y2" s="450"/>
      <c r="Z2" s="450"/>
      <c r="AA2" s="450"/>
      <c r="AB2" s="450"/>
      <c r="AC2" s="450"/>
      <c r="AD2" s="450"/>
      <c r="AE2" s="450"/>
      <c r="AF2" s="450"/>
      <c r="AG2" s="450"/>
      <c r="AH2" s="450"/>
      <c r="AI2" s="450"/>
      <c r="AJ2" s="450"/>
      <c r="AK2" s="450"/>
    </row>
    <row r="3" spans="2:72" ht="9.75" customHeight="1" thickBot="1" x14ac:dyDescent="0.2">
      <c r="B3" s="450"/>
      <c r="C3" s="450"/>
      <c r="D3" s="926"/>
      <c r="E3" s="926"/>
      <c r="F3" s="926"/>
      <c r="G3" s="926"/>
      <c r="H3" s="926"/>
      <c r="I3" s="926"/>
      <c r="J3" s="926"/>
      <c r="K3" s="926"/>
      <c r="L3" s="926"/>
      <c r="M3" s="926"/>
      <c r="N3" s="926"/>
      <c r="O3" s="926"/>
      <c r="P3" s="926"/>
      <c r="Q3" s="926"/>
      <c r="R3" s="926"/>
      <c r="S3" s="926"/>
    </row>
    <row r="4" spans="2:72" ht="19.5" customHeight="1" thickBot="1" x14ac:dyDescent="0.2">
      <c r="B4" s="1254" t="s">
        <v>11</v>
      </c>
      <c r="C4" s="1255"/>
      <c r="D4" s="1255"/>
      <c r="E4" s="1348" t="str">
        <f>IF(様式一覧表!D5="","",様式一覧表!D5)</f>
        <v/>
      </c>
      <c r="F4" s="1349"/>
      <c r="G4" s="1350"/>
      <c r="H4" s="450"/>
      <c r="I4" s="450"/>
      <c r="J4" s="240"/>
      <c r="K4" s="240"/>
      <c r="L4" s="240"/>
      <c r="M4" s="240"/>
      <c r="N4" s="240"/>
      <c r="O4" s="450"/>
      <c r="P4" s="450"/>
      <c r="Q4" s="450"/>
      <c r="R4" s="450"/>
      <c r="S4" s="450"/>
      <c r="T4" s="450"/>
      <c r="U4" s="450"/>
      <c r="V4" s="450"/>
      <c r="W4" s="450"/>
      <c r="X4" s="450"/>
      <c r="Y4" s="450"/>
      <c r="Z4" s="450"/>
      <c r="AA4" s="450"/>
      <c r="AB4" s="450"/>
      <c r="AC4" s="450"/>
      <c r="AD4" s="450"/>
      <c r="AE4" s="450"/>
      <c r="AF4" s="450"/>
      <c r="AG4" s="450"/>
      <c r="AH4" s="450"/>
      <c r="AI4" s="450"/>
      <c r="AJ4" s="450"/>
      <c r="AK4" s="450"/>
    </row>
    <row r="5" spans="2:72" ht="9" customHeight="1" x14ac:dyDescent="0.15">
      <c r="AL5" s="930"/>
      <c r="AM5" s="930"/>
      <c r="AW5" s="560"/>
      <c r="AZ5" s="560"/>
      <c r="BA5" s="560"/>
      <c r="BB5" s="560"/>
      <c r="BC5" s="560"/>
      <c r="BD5" s="560"/>
      <c r="BE5" s="560"/>
      <c r="BF5" s="560"/>
    </row>
    <row r="6" spans="2:72" ht="18" customHeight="1" x14ac:dyDescent="0.15">
      <c r="B6" s="1003" t="s">
        <v>499</v>
      </c>
      <c r="C6" s="1003"/>
      <c r="E6" s="1003"/>
      <c r="F6" s="1003"/>
      <c r="G6" s="1003"/>
      <c r="H6" s="1003"/>
      <c r="I6" s="1003"/>
      <c r="J6" s="1003"/>
      <c r="K6" s="1003"/>
      <c r="L6" s="1003"/>
      <c r="M6" s="1003"/>
      <c r="N6" s="1003"/>
      <c r="O6" s="1003"/>
      <c r="P6" s="1003"/>
      <c r="Q6" s="1003"/>
      <c r="R6" s="1003"/>
      <c r="S6" s="1003"/>
    </row>
    <row r="7" spans="2:72" ht="41.25" customHeight="1" x14ac:dyDescent="0.15">
      <c r="B7" s="1300" t="s">
        <v>500</v>
      </c>
      <c r="C7" s="1300"/>
      <c r="D7" s="1300"/>
      <c r="E7" s="1300"/>
      <c r="F7" s="1300"/>
      <c r="G7" s="1300"/>
      <c r="H7" s="1300"/>
      <c r="I7" s="1300"/>
      <c r="J7" s="1300"/>
      <c r="K7" s="1300"/>
      <c r="L7" s="1300"/>
      <c r="M7" s="1300"/>
      <c r="N7" s="1300"/>
      <c r="O7" s="1300"/>
      <c r="P7" s="561"/>
      <c r="Q7" s="561"/>
      <c r="R7" s="561"/>
      <c r="S7" s="561"/>
      <c r="T7" s="561"/>
      <c r="U7" s="561"/>
      <c r="V7" s="561"/>
      <c r="W7" s="561"/>
    </row>
    <row r="8" spans="2:72" ht="11.25" customHeight="1" thickBot="1" x14ac:dyDescent="0.2">
      <c r="B8" s="1003"/>
      <c r="C8" s="1003"/>
      <c r="E8" s="1003"/>
      <c r="F8" s="1003"/>
      <c r="G8" s="1003"/>
      <c r="H8" s="1003"/>
      <c r="I8" s="1003"/>
      <c r="J8" s="1003"/>
      <c r="K8" s="1003"/>
      <c r="L8" s="1003"/>
      <c r="M8" s="1003"/>
      <c r="N8" s="1003"/>
      <c r="O8" s="1003"/>
      <c r="P8" s="1003"/>
      <c r="Q8" s="1003"/>
      <c r="R8" s="1003"/>
      <c r="S8" s="1003"/>
    </row>
    <row r="9" spans="2:72" s="1006" customFormat="1" ht="15.75" customHeight="1" x14ac:dyDescent="0.15">
      <c r="B9" s="1351" t="s">
        <v>14</v>
      </c>
      <c r="C9" s="1345" t="s">
        <v>501</v>
      </c>
      <c r="D9" s="1004" t="s">
        <v>502</v>
      </c>
      <c r="E9" s="1004" t="s">
        <v>503</v>
      </c>
      <c r="F9" s="1004" t="s">
        <v>504</v>
      </c>
      <c r="G9" s="1004" t="s">
        <v>642</v>
      </c>
      <c r="H9" s="1004" t="s">
        <v>506</v>
      </c>
      <c r="I9" s="1004" t="s">
        <v>507</v>
      </c>
      <c r="J9" s="1004" t="s">
        <v>508</v>
      </c>
      <c r="K9" s="1004" t="s">
        <v>509</v>
      </c>
      <c r="L9" s="1004" t="s">
        <v>510</v>
      </c>
      <c r="M9" s="1004" t="s">
        <v>511</v>
      </c>
      <c r="N9" s="1004" t="s">
        <v>512</v>
      </c>
      <c r="O9" s="1004" t="s">
        <v>513</v>
      </c>
      <c r="P9" s="1004" t="s">
        <v>514</v>
      </c>
      <c r="Q9" s="1004" t="s">
        <v>515</v>
      </c>
      <c r="R9" s="1004" t="s">
        <v>516</v>
      </c>
      <c r="S9" s="1004" t="s">
        <v>517</v>
      </c>
      <c r="T9" s="1004" t="s">
        <v>518</v>
      </c>
      <c r="U9" s="1004" t="s">
        <v>519</v>
      </c>
      <c r="V9" s="1004" t="s">
        <v>520</v>
      </c>
      <c r="W9" s="1004" t="s">
        <v>521</v>
      </c>
      <c r="X9" s="1004" t="s">
        <v>522</v>
      </c>
      <c r="Y9" s="1004" t="s">
        <v>523</v>
      </c>
      <c r="Z9" s="1004" t="s">
        <v>524</v>
      </c>
      <c r="AA9" s="1004" t="s">
        <v>525</v>
      </c>
      <c r="AB9" s="1004" t="s">
        <v>526</v>
      </c>
      <c r="AC9" s="1004" t="s">
        <v>527</v>
      </c>
      <c r="AD9" s="1004" t="s">
        <v>528</v>
      </c>
      <c r="AE9" s="1004" t="s">
        <v>529</v>
      </c>
      <c r="AF9" s="1004" t="s">
        <v>530</v>
      </c>
      <c r="AG9" s="1004" t="s">
        <v>531</v>
      </c>
      <c r="AH9" s="1004" t="s">
        <v>532</v>
      </c>
      <c r="AI9" s="1004" t="s">
        <v>533</v>
      </c>
      <c r="AJ9" s="1004" t="s">
        <v>534</v>
      </c>
      <c r="AK9" s="1004" t="s">
        <v>535</v>
      </c>
      <c r="AL9" s="1004" t="s">
        <v>536</v>
      </c>
      <c r="AM9" s="1004" t="s">
        <v>537</v>
      </c>
      <c r="AN9" s="1004" t="s">
        <v>538</v>
      </c>
      <c r="AO9" s="1004" t="s">
        <v>539</v>
      </c>
      <c r="AP9" s="1004" t="s">
        <v>540</v>
      </c>
      <c r="AQ9" s="1004" t="s">
        <v>541</v>
      </c>
      <c r="AR9" s="1004" t="s">
        <v>542</v>
      </c>
      <c r="AS9" s="1004" t="s">
        <v>543</v>
      </c>
      <c r="AT9" s="1004" t="s">
        <v>544</v>
      </c>
      <c r="AU9" s="1004" t="s">
        <v>545</v>
      </c>
      <c r="AV9" s="1004" t="s">
        <v>546</v>
      </c>
      <c r="AW9" s="1004" t="s">
        <v>547</v>
      </c>
      <c r="AX9" s="1004" t="s">
        <v>548</v>
      </c>
      <c r="AY9" s="1004" t="s">
        <v>549</v>
      </c>
      <c r="AZ9" s="1004" t="s">
        <v>550</v>
      </c>
      <c r="BA9" s="1004" t="s">
        <v>551</v>
      </c>
      <c r="BB9" s="1004" t="s">
        <v>552</v>
      </c>
      <c r="BC9" s="1004" t="s">
        <v>553</v>
      </c>
      <c r="BD9" s="1004" t="s">
        <v>554</v>
      </c>
      <c r="BE9" s="1004" t="s">
        <v>555</v>
      </c>
      <c r="BF9" s="1004" t="s">
        <v>556</v>
      </c>
      <c r="BG9" s="1004" t="s">
        <v>557</v>
      </c>
      <c r="BH9" s="1004" t="s">
        <v>558</v>
      </c>
      <c r="BI9" s="1004" t="s">
        <v>559</v>
      </c>
      <c r="BJ9" s="1004" t="s">
        <v>560</v>
      </c>
      <c r="BK9" s="1004" t="s">
        <v>561</v>
      </c>
      <c r="BL9" s="1004" t="s">
        <v>562</v>
      </c>
      <c r="BM9" s="1004" t="s">
        <v>563</v>
      </c>
      <c r="BN9" s="1004" t="s">
        <v>564</v>
      </c>
      <c r="BO9" s="1004" t="s">
        <v>565</v>
      </c>
      <c r="BP9" s="1004" t="s">
        <v>566</v>
      </c>
      <c r="BQ9" s="1004" t="s">
        <v>567</v>
      </c>
      <c r="BR9" s="1004" t="s">
        <v>568</v>
      </c>
      <c r="BS9" s="1004" t="s">
        <v>569</v>
      </c>
      <c r="BT9" s="1005" t="s">
        <v>570</v>
      </c>
    </row>
    <row r="10" spans="2:72" s="1006" customFormat="1" ht="48.6" customHeight="1" x14ac:dyDescent="0.15">
      <c r="B10" s="1352"/>
      <c r="C10" s="1346"/>
      <c r="D10" s="1338" t="s">
        <v>571</v>
      </c>
      <c r="E10" s="1338" t="s">
        <v>572</v>
      </c>
      <c r="F10" s="1338" t="s">
        <v>573</v>
      </c>
      <c r="G10" s="1338" t="s">
        <v>574</v>
      </c>
      <c r="H10" s="1338" t="s">
        <v>575</v>
      </c>
      <c r="I10" s="1338" t="s">
        <v>576</v>
      </c>
      <c r="J10" s="1338" t="s">
        <v>577</v>
      </c>
      <c r="K10" s="1338" t="s">
        <v>578</v>
      </c>
      <c r="L10" s="1338" t="s">
        <v>579</v>
      </c>
      <c r="M10" s="1338" t="s">
        <v>580</v>
      </c>
      <c r="N10" s="1338" t="s">
        <v>581</v>
      </c>
      <c r="O10" s="1333" t="s">
        <v>582</v>
      </c>
      <c r="P10" s="1333" t="s">
        <v>583</v>
      </c>
      <c r="Q10" s="1333" t="s">
        <v>584</v>
      </c>
      <c r="R10" s="1333" t="s">
        <v>585</v>
      </c>
      <c r="S10" s="1333" t="s">
        <v>586</v>
      </c>
      <c r="T10" s="1333" t="s">
        <v>587</v>
      </c>
      <c r="U10" s="1333" t="s">
        <v>588</v>
      </c>
      <c r="V10" s="1333" t="s">
        <v>432</v>
      </c>
      <c r="W10" s="1333" t="s">
        <v>433</v>
      </c>
      <c r="X10" s="1333" t="s">
        <v>434</v>
      </c>
      <c r="Y10" s="1333" t="s">
        <v>589</v>
      </c>
      <c r="Z10" s="1333" t="s">
        <v>590</v>
      </c>
      <c r="AA10" s="1333" t="s">
        <v>591</v>
      </c>
      <c r="AB10" s="1333" t="s">
        <v>592</v>
      </c>
      <c r="AC10" s="1333" t="s">
        <v>593</v>
      </c>
      <c r="AD10" s="1333" t="s">
        <v>594</v>
      </c>
      <c r="AE10" s="1333" t="s">
        <v>595</v>
      </c>
      <c r="AF10" s="1333" t="s">
        <v>596</v>
      </c>
      <c r="AG10" s="1333" t="s">
        <v>597</v>
      </c>
      <c r="AH10" s="1333" t="s">
        <v>598</v>
      </c>
      <c r="AI10" s="1333" t="s">
        <v>599</v>
      </c>
      <c r="AJ10" s="1333" t="s">
        <v>600</v>
      </c>
      <c r="AK10" s="1333" t="s">
        <v>601</v>
      </c>
      <c r="AL10" s="1333" t="s">
        <v>602</v>
      </c>
      <c r="AM10" s="1333" t="s">
        <v>603</v>
      </c>
      <c r="AN10" s="1333" t="s">
        <v>604</v>
      </c>
      <c r="AO10" s="1333" t="s">
        <v>605</v>
      </c>
      <c r="AP10" s="1333" t="s">
        <v>606</v>
      </c>
      <c r="AQ10" s="1333" t="s">
        <v>607</v>
      </c>
      <c r="AR10" s="1333" t="s">
        <v>608</v>
      </c>
      <c r="AS10" s="1333" t="s">
        <v>609</v>
      </c>
      <c r="AT10" s="1333" t="s">
        <v>610</v>
      </c>
      <c r="AU10" s="1333" t="s">
        <v>611</v>
      </c>
      <c r="AV10" s="1333" t="s">
        <v>612</v>
      </c>
      <c r="AW10" s="1333" t="s">
        <v>613</v>
      </c>
      <c r="AX10" s="1333" t="s">
        <v>614</v>
      </c>
      <c r="AY10" s="1333" t="s">
        <v>615</v>
      </c>
      <c r="AZ10" s="1333" t="s">
        <v>616</v>
      </c>
      <c r="BA10" s="1333" t="s">
        <v>435</v>
      </c>
      <c r="BB10" s="1333" t="s">
        <v>617</v>
      </c>
      <c r="BC10" s="1333" t="s">
        <v>618</v>
      </c>
      <c r="BD10" s="1333" t="s">
        <v>619</v>
      </c>
      <c r="BE10" s="1333" t="s">
        <v>620</v>
      </c>
      <c r="BF10" s="1333" t="s">
        <v>621</v>
      </c>
      <c r="BG10" s="1333" t="s">
        <v>622</v>
      </c>
      <c r="BH10" s="1333" t="s">
        <v>623</v>
      </c>
      <c r="BI10" s="1333" t="s">
        <v>624</v>
      </c>
      <c r="BJ10" s="1333" t="s">
        <v>625</v>
      </c>
      <c r="BK10" s="1333" t="s">
        <v>626</v>
      </c>
      <c r="BL10" s="1333" t="s">
        <v>627</v>
      </c>
      <c r="BM10" s="1333" t="s">
        <v>628</v>
      </c>
      <c r="BN10" s="1333" t="s">
        <v>629</v>
      </c>
      <c r="BO10" s="1333" t="s">
        <v>630</v>
      </c>
      <c r="BP10" s="1333" t="s">
        <v>631</v>
      </c>
      <c r="BQ10" s="1333" t="s">
        <v>632</v>
      </c>
      <c r="BR10" s="1333" t="s">
        <v>633</v>
      </c>
      <c r="BS10" s="1333" t="s">
        <v>634</v>
      </c>
      <c r="BT10" s="1330" t="s">
        <v>635</v>
      </c>
    </row>
    <row r="11" spans="2:72" s="1006" customFormat="1" ht="9.75" customHeight="1" x14ac:dyDescent="0.15">
      <c r="B11" s="1352"/>
      <c r="C11" s="1346"/>
      <c r="D11" s="1339"/>
      <c r="E11" s="1339"/>
      <c r="F11" s="1339"/>
      <c r="G11" s="1339"/>
      <c r="H11" s="1339"/>
      <c r="I11" s="1339"/>
      <c r="J11" s="1339"/>
      <c r="K11" s="1339"/>
      <c r="L11" s="1339"/>
      <c r="M11" s="1339"/>
      <c r="N11" s="1339"/>
      <c r="O11" s="1334"/>
      <c r="P11" s="1334"/>
      <c r="Q11" s="1334"/>
      <c r="R11" s="1334"/>
      <c r="S11" s="1334"/>
      <c r="T11" s="1334"/>
      <c r="U11" s="1334"/>
      <c r="V11" s="1334"/>
      <c r="W11" s="1334"/>
      <c r="X11" s="1334"/>
      <c r="Y11" s="1334"/>
      <c r="Z11" s="1334"/>
      <c r="AA11" s="1334"/>
      <c r="AB11" s="1334"/>
      <c r="AC11" s="1334"/>
      <c r="AD11" s="1334"/>
      <c r="AE11" s="1334"/>
      <c r="AF11" s="1334"/>
      <c r="AG11" s="1334"/>
      <c r="AH11" s="1334"/>
      <c r="AI11" s="1334"/>
      <c r="AJ11" s="1334"/>
      <c r="AK11" s="1334"/>
      <c r="AL11" s="1334"/>
      <c r="AM11" s="1334"/>
      <c r="AN11" s="1334"/>
      <c r="AO11" s="1334"/>
      <c r="AP11" s="1334"/>
      <c r="AQ11" s="1334"/>
      <c r="AR11" s="1334"/>
      <c r="AS11" s="1334"/>
      <c r="AT11" s="1334"/>
      <c r="AU11" s="1334"/>
      <c r="AV11" s="1334"/>
      <c r="AW11" s="1334"/>
      <c r="AX11" s="1334"/>
      <c r="AY11" s="1334"/>
      <c r="AZ11" s="1334"/>
      <c r="BA11" s="1334"/>
      <c r="BB11" s="1334"/>
      <c r="BC11" s="1334"/>
      <c r="BD11" s="1334"/>
      <c r="BE11" s="1334"/>
      <c r="BF11" s="1334"/>
      <c r="BG11" s="1334"/>
      <c r="BH11" s="1334"/>
      <c r="BI11" s="1334"/>
      <c r="BJ11" s="1334"/>
      <c r="BK11" s="1334"/>
      <c r="BL11" s="1334"/>
      <c r="BM11" s="1334"/>
      <c r="BN11" s="1334"/>
      <c r="BO11" s="1334"/>
      <c r="BP11" s="1334"/>
      <c r="BQ11" s="1334"/>
      <c r="BR11" s="1334"/>
      <c r="BS11" s="1334"/>
      <c r="BT11" s="1331"/>
    </row>
    <row r="12" spans="2:72" s="1006" customFormat="1" ht="11.25" customHeight="1" x14ac:dyDescent="0.15">
      <c r="B12" s="1352"/>
      <c r="C12" s="1347"/>
      <c r="D12" s="1340"/>
      <c r="E12" s="1340"/>
      <c r="F12" s="1340"/>
      <c r="G12" s="1340"/>
      <c r="H12" s="1340"/>
      <c r="I12" s="1340"/>
      <c r="J12" s="1340"/>
      <c r="K12" s="1340"/>
      <c r="L12" s="1340"/>
      <c r="M12" s="1340"/>
      <c r="N12" s="1340"/>
      <c r="O12" s="1335"/>
      <c r="P12" s="1335"/>
      <c r="Q12" s="1335"/>
      <c r="R12" s="1335"/>
      <c r="S12" s="1335"/>
      <c r="T12" s="1335"/>
      <c r="U12" s="1335"/>
      <c r="V12" s="1335"/>
      <c r="W12" s="1335"/>
      <c r="X12" s="1335"/>
      <c r="Y12" s="1335"/>
      <c r="Z12" s="1335"/>
      <c r="AA12" s="1335"/>
      <c r="AB12" s="1335"/>
      <c r="AC12" s="1335"/>
      <c r="AD12" s="1335"/>
      <c r="AE12" s="1335"/>
      <c r="AF12" s="1335"/>
      <c r="AG12" s="1335"/>
      <c r="AH12" s="1335"/>
      <c r="AI12" s="1335"/>
      <c r="AJ12" s="1335"/>
      <c r="AK12" s="1335"/>
      <c r="AL12" s="1335"/>
      <c r="AM12" s="1335"/>
      <c r="AN12" s="1335"/>
      <c r="AO12" s="1335"/>
      <c r="AP12" s="1335"/>
      <c r="AQ12" s="1335"/>
      <c r="AR12" s="1335"/>
      <c r="AS12" s="1335"/>
      <c r="AT12" s="1335"/>
      <c r="AU12" s="1335"/>
      <c r="AV12" s="1335"/>
      <c r="AW12" s="1335"/>
      <c r="AX12" s="1335"/>
      <c r="AY12" s="1335"/>
      <c r="AZ12" s="1335"/>
      <c r="BA12" s="1335"/>
      <c r="BB12" s="1335"/>
      <c r="BC12" s="1335"/>
      <c r="BD12" s="1335"/>
      <c r="BE12" s="1335"/>
      <c r="BF12" s="1335"/>
      <c r="BG12" s="1335"/>
      <c r="BH12" s="1335"/>
      <c r="BI12" s="1335"/>
      <c r="BJ12" s="1335"/>
      <c r="BK12" s="1335"/>
      <c r="BL12" s="1335"/>
      <c r="BM12" s="1335"/>
      <c r="BN12" s="1335"/>
      <c r="BO12" s="1335"/>
      <c r="BP12" s="1335"/>
      <c r="BQ12" s="1335"/>
      <c r="BR12" s="1335"/>
      <c r="BS12" s="1335"/>
      <c r="BT12" s="1332"/>
    </row>
    <row r="13" spans="2:72" s="1006" customFormat="1" ht="17.649999999999999" customHeight="1" thickBot="1" x14ac:dyDescent="0.2">
      <c r="B13" s="1353"/>
      <c r="C13" s="1007" t="s">
        <v>636</v>
      </c>
      <c r="D13" s="1008" t="s">
        <v>218</v>
      </c>
      <c r="E13" s="1008" t="s">
        <v>218</v>
      </c>
      <c r="F13" s="1008" t="s">
        <v>218</v>
      </c>
      <c r="G13" s="1008" t="s">
        <v>218</v>
      </c>
      <c r="H13" s="1008" t="s">
        <v>218</v>
      </c>
      <c r="I13" s="1008" t="s">
        <v>218</v>
      </c>
      <c r="J13" s="1008" t="s">
        <v>218</v>
      </c>
      <c r="K13" s="1008" t="s">
        <v>218</v>
      </c>
      <c r="L13" s="1008" t="s">
        <v>218</v>
      </c>
      <c r="M13" s="1008" t="s">
        <v>218</v>
      </c>
      <c r="N13" s="1008" t="s">
        <v>218</v>
      </c>
      <c r="O13" s="1008" t="s">
        <v>218</v>
      </c>
      <c r="P13" s="1008" t="s">
        <v>218</v>
      </c>
      <c r="Q13" s="1008" t="s">
        <v>218</v>
      </c>
      <c r="R13" s="1008" t="s">
        <v>218</v>
      </c>
      <c r="S13" s="1008" t="s">
        <v>218</v>
      </c>
      <c r="T13" s="1008" t="s">
        <v>218</v>
      </c>
      <c r="U13" s="1008" t="s">
        <v>218</v>
      </c>
      <c r="V13" s="1008" t="s">
        <v>218</v>
      </c>
      <c r="W13" s="1008" t="s">
        <v>218</v>
      </c>
      <c r="X13" s="1008" t="s">
        <v>218</v>
      </c>
      <c r="Y13" s="1008" t="s">
        <v>218</v>
      </c>
      <c r="Z13" s="760" t="s">
        <v>637</v>
      </c>
      <c r="AA13" s="760" t="s">
        <v>637</v>
      </c>
      <c r="AB13" s="1008" t="s">
        <v>218</v>
      </c>
      <c r="AC13" s="1008" t="s">
        <v>218</v>
      </c>
      <c r="AD13" s="1008" t="s">
        <v>218</v>
      </c>
      <c r="AE13" s="1008" t="s">
        <v>218</v>
      </c>
      <c r="AF13" s="1008" t="s">
        <v>218</v>
      </c>
      <c r="AG13" s="1008" t="s">
        <v>218</v>
      </c>
      <c r="AH13" s="1008" t="s">
        <v>218</v>
      </c>
      <c r="AI13" s="1008" t="s">
        <v>218</v>
      </c>
      <c r="AJ13" s="1009" t="s">
        <v>218</v>
      </c>
      <c r="AK13" s="1010" t="s">
        <v>638</v>
      </c>
      <c r="AL13" s="760" t="s">
        <v>637</v>
      </c>
      <c r="AM13" s="1008" t="s">
        <v>218</v>
      </c>
      <c r="AN13" s="1008" t="s">
        <v>218</v>
      </c>
      <c r="AO13" s="1011" t="s">
        <v>218</v>
      </c>
      <c r="AP13" s="1011" t="s">
        <v>218</v>
      </c>
      <c r="AQ13" s="1039" t="s">
        <v>637</v>
      </c>
      <c r="AR13" s="1011" t="s">
        <v>218</v>
      </c>
      <c r="AS13" s="1010" t="s">
        <v>218</v>
      </c>
      <c r="AT13" s="1010" t="s">
        <v>218</v>
      </c>
      <c r="AU13" s="1010" t="s">
        <v>218</v>
      </c>
      <c r="AV13" s="1010" t="s">
        <v>218</v>
      </c>
      <c r="AW13" s="1010" t="s">
        <v>218</v>
      </c>
      <c r="AX13" s="1010" t="s">
        <v>218</v>
      </c>
      <c r="AY13" s="1010" t="s">
        <v>218</v>
      </c>
      <c r="AZ13" s="1010" t="s">
        <v>218</v>
      </c>
      <c r="BA13" s="1011" t="s">
        <v>218</v>
      </c>
      <c r="BB13" s="1010" t="s">
        <v>218</v>
      </c>
      <c r="BC13" s="1010" t="s">
        <v>218</v>
      </c>
      <c r="BD13" s="1010" t="s">
        <v>218</v>
      </c>
      <c r="BE13" s="1010" t="s">
        <v>218</v>
      </c>
      <c r="BF13" s="1010" t="s">
        <v>218</v>
      </c>
      <c r="BG13" s="1011" t="s">
        <v>218</v>
      </c>
      <c r="BH13" s="1010" t="s">
        <v>218</v>
      </c>
      <c r="BI13" s="1011" t="s">
        <v>218</v>
      </c>
      <c r="BJ13" s="1010" t="s">
        <v>218</v>
      </c>
      <c r="BK13" s="1010" t="s">
        <v>639</v>
      </c>
      <c r="BL13" s="1010" t="s">
        <v>639</v>
      </c>
      <c r="BM13" s="760" t="s">
        <v>637</v>
      </c>
      <c r="BN13" s="1011" t="s">
        <v>218</v>
      </c>
      <c r="BO13" s="1010" t="s">
        <v>639</v>
      </c>
      <c r="BP13" s="1010" t="s">
        <v>639</v>
      </c>
      <c r="BQ13" s="1010" t="s">
        <v>639</v>
      </c>
      <c r="BR13" s="1010" t="s">
        <v>639</v>
      </c>
      <c r="BS13" s="1010" t="s">
        <v>218</v>
      </c>
      <c r="BT13" s="1079" t="s">
        <v>218</v>
      </c>
    </row>
    <row r="14" spans="2:72" ht="18" customHeight="1" x14ac:dyDescent="0.15">
      <c r="B14" s="1343">
        <v>1</v>
      </c>
      <c r="C14" s="1344"/>
      <c r="D14" s="1012" t="str">
        <f>IF('D-2・D-３'!D14="","",'D-2・D-３'!D14)</f>
        <v/>
      </c>
      <c r="E14" s="1013" t="str">
        <f>IF('D-2・D-３'!E14="","",'D-2・D-３'!E14)</f>
        <v/>
      </c>
      <c r="F14" s="1014" t="str">
        <f>IF('D-2・D-３'!F14="","",'D-2・D-３'!F14)</f>
        <v/>
      </c>
      <c r="G14" s="1015" t="str">
        <f>IF('D-2・D-３'!G14="","",'D-2・D-３'!G14)</f>
        <v/>
      </c>
      <c r="H14" s="1012" t="str">
        <f>IF('D-2・D-３'!H14="","",'D-2・D-３'!H14)</f>
        <v/>
      </c>
      <c r="I14" s="1013" t="str">
        <f>IF('D-2・D-３'!I14="","",'D-2・D-３'!I14)</f>
        <v/>
      </c>
      <c r="J14" s="1012" t="str">
        <f>IF('D-2・D-３'!J14="","",'D-2・D-３'!J14)</f>
        <v/>
      </c>
      <c r="K14" s="1013" t="str">
        <f>IF('D-2・D-３'!K14="","",'D-2・D-３'!K14)</f>
        <v/>
      </c>
      <c r="L14" s="1012" t="str">
        <f>IF('D-2・D-３'!L14="","",'D-2・D-３'!L14)</f>
        <v/>
      </c>
      <c r="M14" s="1013" t="str">
        <f>IF('D-2・D-３'!M14="","",'D-2・D-３'!M14)</f>
        <v/>
      </c>
      <c r="N14" s="1012" t="str">
        <f>IF('D-2・D-３'!N14="","",'D-2・D-３'!N14)</f>
        <v/>
      </c>
      <c r="O14" s="1013" t="str">
        <f>IF('D-2・D-３'!O14="","",'D-2・D-３'!O14)</f>
        <v/>
      </c>
      <c r="P14" s="1012" t="str">
        <f>IF('D-2・D-３'!P14="","",'D-2・D-３'!P14)</f>
        <v/>
      </c>
      <c r="Q14" s="1013" t="str">
        <f>IF('D-2・D-３'!Q14="","",'D-2・D-３'!Q14)</f>
        <v/>
      </c>
      <c r="R14" s="1012" t="str">
        <f>IF('D-2・D-３'!R14="","",'D-2・D-３'!R14)</f>
        <v/>
      </c>
      <c r="S14" s="1040" t="str">
        <f>IF('D-2・D-３'!S14="","",'D-2・D-３'!S14)</f>
        <v/>
      </c>
      <c r="T14" s="1012" t="str">
        <f>IF('D-2・D-３'!T14="","",'D-2・D-３'!T14)</f>
        <v/>
      </c>
      <c r="U14" s="1013" t="str">
        <f>IF('D-2・D-３'!U14="","",'D-2・D-３'!U14)</f>
        <v/>
      </c>
      <c r="V14" s="1013" t="str">
        <f>IF('D-2・D-３'!V14="","",'D-2・D-３'!V14)</f>
        <v/>
      </c>
      <c r="W14" s="1013" t="str">
        <f>IF('D-2・D-３'!W14="","",'D-2・D-３'!W14)</f>
        <v/>
      </c>
      <c r="X14" s="1013" t="str">
        <f>IF('D-2・D-３'!X14="","",'D-2・D-３'!X14)</f>
        <v/>
      </c>
      <c r="Y14" s="1012" t="str">
        <f>IF('D-2・D-３'!Y14="","",'D-2・D-３'!Y14)</f>
        <v/>
      </c>
      <c r="Z14" s="1016" t="str">
        <f>IF('D-2・D-３'!Z14="","",'D-2・D-３'!Z14)</f>
        <v/>
      </c>
      <c r="AA14" s="1016" t="str">
        <f>IF('D-2・D-３'!AA14="","",'D-2・D-３'!AA14)</f>
        <v/>
      </c>
      <c r="AB14" s="1015" t="str">
        <f>IF('D-2・D-３'!AB14="","",'D-2・D-３'!AB14)</f>
        <v/>
      </c>
      <c r="AC14" s="1015" t="str">
        <f>IF('D-2・D-３'!AC14="","",'D-2・D-３'!AC14)</f>
        <v/>
      </c>
      <c r="AD14" s="1015" t="str">
        <f>IF('D-2・D-３'!AD14="","",'D-2・D-３'!AD14)</f>
        <v/>
      </c>
      <c r="AE14" s="1015" t="str">
        <f>IF('D-2・D-３'!AE14="","",'D-2・D-３'!AE14)</f>
        <v/>
      </c>
      <c r="AF14" s="1015" t="str">
        <f>IF('D-2・D-３'!AF14="","",'D-2・D-３'!AF14)</f>
        <v/>
      </c>
      <c r="AG14" s="1041" t="str">
        <f>IF('D-2・D-３'!AG14="","",'D-2・D-３'!AG14)</f>
        <v/>
      </c>
      <c r="AH14" s="1015" t="str">
        <f>IF('D-2・D-３'!AH14="","",'D-2・D-３'!AH14)</f>
        <v/>
      </c>
      <c r="AI14" s="1017" t="str">
        <f ca="1">IF('D-2・D-３'!AI14="","","【"&amp;ROUND(IFERROR(IF(ABS('D-2・D-３'!AI14)&gt;=10,IF('D-2・D-３'!AI14&gt;=0,'D-2・D-３'!AI14*RANDBETWEEN(80,90)*0.01,'D-2・D-３'!AI14*RANDBETWEEN(110,120)*0.01),'D-2・D-３'!AI14-RANDBETWEEN(1,3)),0),0)&amp;"～"&amp;ROUND(IFERROR(IF(ABS('D-2・D-３'!AI14)&gt;=10,IF('D-2・D-３'!AI14&gt;=0,'D-2・D-３'!AI14*RANDBETWEEN(110,120)*0.01,'D-2・D-３'!AI14*RANDBETWEEN(80,90)*0.01),'D-2・D-３'!AI14+RANDBETWEEN(1,3)),0),0)&amp;"】")</f>
        <v/>
      </c>
      <c r="AJ14" s="1018" t="str">
        <f ca="1">IF('D-2・D-３'!AJ14="","","【"&amp;ROUND(IFERROR(IF(ABS('D-2・D-３'!AJ14)&gt;=10,IF('D-2・D-３'!AJ14&gt;=0,'D-2・D-３'!AJ14*RANDBETWEEN(80,90)*0.01,'D-2・D-３'!AJ14*RANDBETWEEN(110,120)*0.01),'D-2・D-３'!AJ14-RANDBETWEEN(1,3)),0),0)&amp;"～"&amp;ROUND(IFERROR(IF(ABS('D-2・D-３'!AJ14)&gt;=10,IF('D-2・D-３'!AJ14&gt;=0,'D-2・D-３'!AJ14*RANDBETWEEN(110,120)*0.01,'D-2・D-３'!AJ14*RANDBETWEEN(80,90)*0.01),'D-2・D-３'!AJ14+RANDBETWEEN(1,3)),0),0)&amp;"】")</f>
        <v/>
      </c>
      <c r="AK14" s="1017" t="str">
        <f ca="1">IF('D-2・D-３'!AK14="","","【"&amp;ROUND(IFERROR(IF(ABS('D-2・D-３'!AK14)&gt;=10,IF('D-2・D-３'!AK14&gt;=0,'D-2・D-３'!AK14*RANDBETWEEN(80,90)*0.01,'D-2・D-３'!AK14*RANDBETWEEN(110,120)*0.01),'D-2・D-３'!AK14-RANDBETWEEN(1,3)),0),0)&amp;"～"&amp;ROUND(IFERROR(IF(ABS('D-2・D-３'!AK14)&gt;=10,IF('D-2・D-３'!AK14&gt;=0,'D-2・D-３'!AK14*RANDBETWEEN(110,120)*0.01,'D-2・D-３'!AK14*RANDBETWEEN(80,90)*0.01),'D-2・D-３'!AK14+RANDBETWEEN(1,3)),0),0)&amp;"】")</f>
        <v/>
      </c>
      <c r="AL14" s="1016" t="str">
        <f>IF('D-2・D-３'!AL14="","",'D-2・D-３'!AL14)</f>
        <v/>
      </c>
      <c r="AM14" s="1042" t="str">
        <f>IF('D-2・D-３'!AM14="","",'D-2・D-３'!AM14)</f>
        <v/>
      </c>
      <c r="AN14" s="1017" t="str">
        <f ca="1">IF('D-2・D-３'!AN14="","","【"&amp;ROUND(IFERROR(IF(ABS('D-2・D-３'!AN14)&gt;=10,IF('D-2・D-３'!AN14&gt;=0,'D-2・D-３'!AN14*RANDBETWEEN(80,90)*0.01,'D-2・D-３'!AN14*RANDBETWEEN(110,120)*0.01),'D-2・D-３'!AN14-RANDBETWEEN(1,3)),0),0)&amp;"～"&amp;ROUND(IFERROR(IF(ABS('D-2・D-３'!AN14)&gt;=10,IF('D-2・D-３'!AN14&gt;=0,'D-2・D-３'!AN14*RANDBETWEEN(110,120)*0.01,'D-2・D-３'!AN14*RANDBETWEEN(80,90)*0.01),'D-2・D-３'!AN14+RANDBETWEEN(1,3)),0),0)&amp;"】")</f>
        <v/>
      </c>
      <c r="AO14" s="1015" t="str">
        <f>IF('D-2・D-３'!AO14="","",'D-2・D-３'!AO14)</f>
        <v/>
      </c>
      <c r="AP14" s="1018" t="str">
        <f>IF('D-2・D-３'!AP14="","",'D-2・D-３'!AP14)</f>
        <v/>
      </c>
      <c r="AQ14" s="1016" t="str">
        <f>IF('D-2・D-３'!AQ14="","",'D-2・D-３'!AQ14)</f>
        <v/>
      </c>
      <c r="AR14" s="1012" t="str">
        <f>IF('D-2・D-３'!AR14="","",'D-2・D-３'!AR14)</f>
        <v/>
      </c>
      <c r="AS14" s="1017" t="str">
        <f ca="1">IF('D-2・D-３'!AS14="","","【"&amp;ROUND(IFERROR(IF(ABS('D-2・D-３'!AS14)&gt;=10,IF('D-2・D-３'!AS14&gt;=0,'D-2・D-３'!AS14*RANDBETWEEN(80,90)*0.01,'D-2・D-３'!AS14*RANDBETWEEN(110,120)*0.01),'D-2・D-３'!AS14-RANDBETWEEN(1,3)),0),0)&amp;"～"&amp;ROUND(IFERROR(IF(ABS('D-2・D-３'!AS14)&gt;=10,IF('D-2・D-３'!AS14&gt;=0,'D-2・D-３'!AS14*RANDBETWEEN(110,120)*0.01,'D-2・D-３'!AS14*RANDBETWEEN(80,90)*0.01),'D-2・D-３'!AS14+RANDBETWEEN(1,3)),0),0)&amp;"】")</f>
        <v/>
      </c>
      <c r="AT14" s="1017" t="str">
        <f ca="1">IF('D-2・D-３'!AT14="","","【"&amp;ROUND(IFERROR(IF(ABS('D-2・D-３'!AT14)&gt;=10,IF('D-2・D-３'!AT14&gt;=0,'D-2・D-３'!AT14*RANDBETWEEN(80,90)*0.01,'D-2・D-３'!AT14*RANDBETWEEN(110,120)*0.01),'D-2・D-３'!AT14-RANDBETWEEN(1,3)),0),0)&amp;"～"&amp;ROUND(IFERROR(IF(ABS('D-2・D-３'!AT14)&gt;=10,IF('D-2・D-３'!AT14&gt;=0,'D-2・D-３'!AT14*RANDBETWEEN(110,120)*0.01,'D-2・D-３'!AT14*RANDBETWEEN(80,90)*0.01),'D-2・D-３'!AT14+RANDBETWEEN(1,3)),0),0)&amp;"】")</f>
        <v/>
      </c>
      <c r="AU14" s="1017" t="str">
        <f ca="1">IF('D-2・D-３'!AU14="","","【"&amp;ROUND(IFERROR(IF(ABS('D-2・D-３'!AU14)&gt;=10,IF('D-2・D-３'!AU14&gt;=0,'D-2・D-３'!AU14*RANDBETWEEN(80,90)*0.01,'D-2・D-３'!AU14*RANDBETWEEN(110,120)*0.01),'D-2・D-３'!AU14-RANDBETWEEN(1,3)),0),0)&amp;"～"&amp;ROUND(IFERROR(IF(ABS('D-2・D-３'!AU14)&gt;=10,IF('D-2・D-３'!AU14&gt;=0,'D-2・D-３'!AU14*RANDBETWEEN(110,120)*0.01,'D-2・D-３'!AU14*RANDBETWEEN(80,90)*0.01),'D-2・D-３'!AU14+RANDBETWEEN(1,3)),0),0)&amp;"】")</f>
        <v/>
      </c>
      <c r="AV14" s="1017" t="str">
        <f ca="1">IF('D-2・D-３'!AV14="","","【"&amp;ROUND(IFERROR(IF(ABS('D-2・D-３'!AV14)&gt;=10,IF('D-2・D-３'!AV14&gt;=0,'D-2・D-３'!AV14*RANDBETWEEN(80,90)*0.01,'D-2・D-３'!AV14*RANDBETWEEN(110,120)*0.01),'D-2・D-３'!AV14-RANDBETWEEN(1,3)),0),0)&amp;"～"&amp;ROUND(IFERROR(IF(ABS('D-2・D-３'!AV14)&gt;=10,IF('D-2・D-３'!AV14&gt;=0,'D-2・D-３'!AV14*RANDBETWEEN(110,120)*0.01,'D-2・D-３'!AV14*RANDBETWEEN(80,90)*0.01),'D-2・D-３'!AV14+RANDBETWEEN(1,3)),0),0)&amp;"】")</f>
        <v/>
      </c>
      <c r="AW14" s="1017" t="str">
        <f ca="1">IF('D-2・D-３'!AW14="","","【"&amp;ROUND(IFERROR(IF(ABS('D-2・D-３'!AW14)&gt;=10,IF('D-2・D-３'!AW14&gt;=0,'D-2・D-３'!AW14*RANDBETWEEN(80,90)*0.01,'D-2・D-３'!AW14*RANDBETWEEN(110,120)*0.01),'D-2・D-３'!AW14-RANDBETWEEN(1,3)),0),0)&amp;"～"&amp;ROUND(IFERROR(IF(ABS('D-2・D-３'!AW14)&gt;=10,IF('D-2・D-３'!AW14&gt;=0,'D-2・D-３'!AW14*RANDBETWEEN(110,120)*0.01,'D-2・D-３'!AW14*RANDBETWEEN(80,90)*0.01),'D-2・D-３'!AW14+RANDBETWEEN(1,3)),0),0)&amp;"】")</f>
        <v/>
      </c>
      <c r="AX14" s="1017" t="str">
        <f ca="1">IF('D-2・D-３'!AX14="","","【"&amp;ROUND(IFERROR(IF(ABS('D-2・D-３'!AX14)&gt;=10,IF('D-2・D-３'!AX14&gt;=0,'D-2・D-３'!AX14*RANDBETWEEN(80,90)*0.01,'D-2・D-３'!AX14*RANDBETWEEN(110,120)*0.01),'D-2・D-３'!AX14-RANDBETWEEN(1,3)),0),0)&amp;"～"&amp;ROUND(IFERROR(IF(ABS('D-2・D-３'!AX14)&gt;=10,IF('D-2・D-３'!AX14&gt;=0,'D-2・D-３'!AX14*RANDBETWEEN(110,120)*0.01,'D-2・D-３'!AX14*RANDBETWEEN(80,90)*0.01),'D-2・D-３'!AX14+RANDBETWEEN(1,3)),0),0)&amp;"】")</f>
        <v/>
      </c>
      <c r="AY14" s="1017"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1017"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1043" t="str">
        <f>IF('D-2・D-３'!BA14="","",'D-2・D-３'!BA14)</f>
        <v/>
      </c>
      <c r="BB14" s="1019"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1019"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1019" t="str">
        <f ca="1">IF('D-2・D-３'!BD14="","","【"&amp;ROUND(IFERROR(IF(ABS('D-2・D-３'!BD14)&gt;=10,IF('D-2・D-３'!BD14&gt;=0,'D-2・D-３'!BD14*RANDBETWEEN(80,90)*0.01,'D-2・D-３'!BD14*RANDBETWEEN(110,120)*0.01),'D-2・D-３'!BD14-RANDBETWEEN(1,3)),0),0)&amp;"～"&amp;ROUND(IFERROR(IF(ABS('D-2・D-３'!BD14)&gt;=10,IF('D-2・D-３'!BD14&gt;=0,'D-2・D-３'!BD14*RANDBETWEEN(110,120)*0.01,'D-2・D-３'!BD14*RANDBETWEEN(80,90)*0.01),'D-2・D-３'!BD14+RANDBETWEEN(1,3)),0),0)&amp;"】")</f>
        <v/>
      </c>
      <c r="BE14" s="1019" t="str">
        <f ca="1">IF('D-2・D-３'!BE14="","","【"&amp;ROUND(IFERROR(IF(ABS('D-2・D-３'!BE14)&gt;=10,IF('D-2・D-３'!BE14&gt;=0,'D-2・D-３'!BE14*RANDBETWEEN(80,90)*0.01,'D-2・D-３'!BE14*RANDBETWEEN(110,120)*0.01),'D-2・D-３'!BE14-RANDBETWEEN(1,3)),0),0)&amp;"～"&amp;ROUND(IFERROR(IF(ABS('D-2・D-３'!BE14)&gt;=10,IF('D-2・D-３'!BE14&gt;=0,'D-2・D-３'!BE14*RANDBETWEEN(110,120)*0.01,'D-2・D-３'!BE14*RANDBETWEEN(80,90)*0.01),'D-2・D-３'!BE14+RANDBETWEEN(1,3)),0),0)&amp;"】")</f>
        <v/>
      </c>
      <c r="BF14" s="1019"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1015" t="str">
        <f>IF('D-2・D-３'!BG14="","",'D-2・D-３'!BG14)</f>
        <v/>
      </c>
      <c r="BH14" s="1017"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1012" t="str">
        <f>IF('D-2・D-３'!BI14="","",'D-2・D-３'!BI14)</f>
        <v/>
      </c>
      <c r="BJ14" s="1017" t="str">
        <f ca="1">IF('D-2・D-３'!BJ14="","","【"&amp;ROUND(IFERROR(IF(ABS('D-2・D-３'!BJ14)&gt;=10,IF('D-2・D-３'!BJ14&gt;=0,'D-2・D-３'!BJ14*RANDBETWEEN(80,90)*0.01,'D-2・D-３'!BJ14*RANDBETWEEN(110,120)*0.01),'D-2・D-３'!BJ14-RANDBETWEEN(1,3)),0),0)&amp;"～"&amp;ROUND(IFERROR(IF(ABS('D-2・D-３'!BJ14)&gt;=10,IF('D-2・D-３'!BJ14&gt;=0,'D-2・D-３'!BJ14*RANDBETWEEN(110,120)*0.01,'D-2・D-３'!BJ14*RANDBETWEEN(80,90)*0.01),'D-2・D-３'!BJ14+RANDBETWEEN(1,3)),0),0)&amp;"】")</f>
        <v/>
      </c>
      <c r="BK14" s="1017"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1017" t="str">
        <f ca="1">IF('D-2・D-３'!BL14="","","【"&amp;ROUND(IFERROR(IF(ABS('D-2・D-３'!BL14)&gt;=10,IF('D-2・D-３'!BL14&gt;=0,'D-2・D-３'!BL14*RANDBETWEEN(80,90)*0.01,'D-2・D-３'!BL14*RANDBETWEEN(110,120)*0.01),'D-2・D-３'!BL14-RANDBETWEEN(1,3)),0),0)&amp;"～"&amp;ROUND(IFERROR(IF(ABS('D-2・D-３'!BL14)&gt;=10,IF('D-2・D-３'!BL14&gt;=0,'D-2・D-３'!BL14*RANDBETWEEN(110,120)*0.01,'D-2・D-３'!BL14*RANDBETWEEN(80,90)*0.01),'D-2・D-３'!BL14+RANDBETWEEN(1,3)),0),0)&amp;"】")</f>
        <v/>
      </c>
      <c r="BM14" s="1016" t="str">
        <f>IF('D-2・D-３'!BM14="","",'D-2・D-３'!BM14)</f>
        <v/>
      </c>
      <c r="BN14" s="1015" t="str">
        <f>IF('D-2・D-３'!BN14="","",'D-2・D-３'!BN14)</f>
        <v/>
      </c>
      <c r="BO14" s="1017" t="str">
        <f ca="1">IF('D-2・D-３'!BO14="","","【"&amp;ROUND(IFERROR(IF(ABS('D-2・D-３'!BO14)&gt;=10,IF('D-2・D-３'!BO14&gt;=0,'D-2・D-３'!BO14*RANDBETWEEN(80,90)*0.01,'D-2・D-３'!BO14*RANDBETWEEN(110,120)*0.01),'D-2・D-３'!BO14-RANDBETWEEN(1,3)),0),0)&amp;"～"&amp;ROUND(IFERROR(IF(ABS('D-2・D-３'!BO14)&gt;=10,IF('D-2・D-３'!BO14&gt;=0,'D-2・D-３'!BO14*RANDBETWEEN(110,120)*0.01,'D-2・D-３'!BO14*RANDBETWEEN(80,90)*0.01),'D-2・D-３'!BO14+RANDBETWEEN(1,3)),0),0)&amp;"】")</f>
        <v/>
      </c>
      <c r="BP14" s="1017" t="str">
        <f ca="1">IF('D-2・D-３'!BP14="","","【"&amp;ROUND(IFERROR(IF(ABS('D-2・D-３'!BP14)&gt;=10,IF('D-2・D-３'!BP14&gt;=0,'D-2・D-３'!BP14*RANDBETWEEN(80,90)*0.01,'D-2・D-３'!BP14*RANDBETWEEN(110,120)*0.01),'D-2・D-３'!BP14-RANDBETWEEN(1,3)),0),0)&amp;"～"&amp;ROUND(IFERROR(IF(ABS('D-2・D-３'!BP14)&gt;=10,IF('D-2・D-３'!BP14&gt;=0,'D-2・D-３'!BP14*RANDBETWEEN(110,120)*0.01,'D-2・D-３'!BP14*RANDBETWEEN(80,90)*0.01),'D-2・D-３'!BP14+RANDBETWEEN(1,3)),0),0)&amp;"】")</f>
        <v/>
      </c>
      <c r="BQ14" s="1017" t="str">
        <f ca="1">IF('D-2・D-３'!BQ14="","","【"&amp;ROUND(IFERROR(IF(ABS('D-2・D-３'!BQ14)&gt;=10,IF('D-2・D-３'!BQ14&gt;=0,'D-2・D-３'!BQ14*RANDBETWEEN(80,90)*0.01,'D-2・D-３'!BQ14*RANDBETWEEN(110,120)*0.01),'D-2・D-３'!BQ14-RANDBETWEEN(1,3)),0),0)&amp;"～"&amp;ROUND(IFERROR(IF(ABS('D-2・D-３'!BQ14)&gt;=10,IF('D-2・D-３'!BQ14&gt;=0,'D-2・D-３'!BQ14*RANDBETWEEN(110,120)*0.01,'D-2・D-３'!BQ14*RANDBETWEEN(80,90)*0.01),'D-2・D-３'!BQ14+RANDBETWEEN(1,3)),0),0)&amp;"】")</f>
        <v/>
      </c>
      <c r="BR14" s="1017" t="str">
        <f ca="1">IF('D-2・D-３'!BR14="","","【"&amp;ROUND(IFERROR(IF(ABS('D-2・D-３'!BR14)&gt;=10,IF('D-2・D-３'!BR14&gt;=0,'D-2・D-３'!BR14*RANDBETWEEN(80,90)*0.01,'D-2・D-３'!BR14*RANDBETWEEN(110,120)*0.01),'D-2・D-３'!BR14-RANDBETWEEN(1,3)),0),0)&amp;"～"&amp;ROUND(IFERROR(IF(ABS('D-2・D-３'!BR14)&gt;=10,IF('D-2・D-３'!BR14&gt;=0,'D-2・D-３'!BR14*RANDBETWEEN(110,120)*0.01,'D-2・D-３'!BR14*RANDBETWEEN(80,90)*0.01),'D-2・D-３'!BR14+RANDBETWEEN(1,3)),0),0)&amp;"】")</f>
        <v/>
      </c>
      <c r="BS14" s="1017" t="str">
        <f ca="1">IF('D-2・D-３'!BS14="","","【"&amp;ROUND(IFERROR(IF(ABS('D-2・D-３'!BS14)&gt;=10,IF('D-2・D-３'!BS14&gt;=0,'D-2・D-３'!BS14*RANDBETWEEN(80,90)*0.01,'D-2・D-３'!BS14*RANDBETWEEN(110,120)*0.01),'D-2・D-３'!BS14-RANDBETWEEN(1,3)),0),0)&amp;"～"&amp;ROUND(IFERROR(IF(ABS('D-2・D-３'!BS14)&gt;=10,IF('D-2・D-３'!BS14&gt;=0,'D-2・D-３'!BS14*RANDBETWEEN(110,120)*0.01,'D-2・D-３'!BS14*RANDBETWEEN(80,90)*0.01),'D-2・D-３'!BS14+RANDBETWEEN(1,3)),0),0)&amp;"】")</f>
        <v/>
      </c>
      <c r="BT14" s="1021" t="str">
        <f ca="1">IF('D-2・D-３'!BT14="","","【"&amp;ROUND(IFERROR(IF(ABS('D-2・D-３'!BT14)&gt;=10,IF('D-2・D-３'!BT14&gt;=0,'D-2・D-３'!BT14*RANDBETWEEN(80,90)*0.01,'D-2・D-３'!BT14*RANDBETWEEN(110,120)*0.01),'D-2・D-３'!BT14-RANDBETWEEN(1,3)),0),0)&amp;"～"&amp;ROUND(IFERROR(IF(ABS('D-2・D-３'!BT14)&gt;=10,IF('D-2・D-３'!BT14&gt;=0,'D-2・D-３'!BT14*RANDBETWEEN(110,120)*0.01,'D-2・D-３'!BT14*RANDBETWEEN(80,90)*0.01),'D-2・D-３'!BT14+RANDBETWEEN(1,3)),0),0)&amp;"】")</f>
        <v/>
      </c>
    </row>
    <row r="15" spans="2:72" ht="18" customHeight="1" x14ac:dyDescent="0.15">
      <c r="B15" s="1336">
        <v>2</v>
      </c>
      <c r="C15" s="1337"/>
      <c r="D15" s="1022" t="str">
        <f>IF('D-2・D-３'!D15="","",'D-2・D-３'!D15)</f>
        <v/>
      </c>
      <c r="E15" s="1023" t="str">
        <f>IF('D-2・D-３'!E15="","",'D-2・D-３'!E15)</f>
        <v/>
      </c>
      <c r="F15" s="1024" t="str">
        <f>IF('D-2・D-３'!F15="","",'D-2・D-３'!F15)</f>
        <v/>
      </c>
      <c r="G15" s="1025" t="str">
        <f>IF('D-2・D-３'!G15="","",'D-2・D-３'!G15)</f>
        <v/>
      </c>
      <c r="H15" s="1022" t="str">
        <f>IF('D-2・D-３'!H15="","",'D-2・D-３'!H15)</f>
        <v/>
      </c>
      <c r="I15" s="1023" t="str">
        <f>IF('D-2・D-３'!I15="","",'D-2・D-３'!I15)</f>
        <v/>
      </c>
      <c r="J15" s="1022" t="str">
        <f>IF('D-2・D-３'!J15="","",'D-2・D-３'!J15)</f>
        <v/>
      </c>
      <c r="K15" s="1023" t="str">
        <f>IF('D-2・D-３'!K15="","",'D-2・D-３'!K15)</f>
        <v/>
      </c>
      <c r="L15" s="1022" t="str">
        <f>IF('D-2・D-３'!L15="","",'D-2・D-３'!L15)</f>
        <v/>
      </c>
      <c r="M15" s="1023" t="str">
        <f>IF('D-2・D-３'!M15="","",'D-2・D-３'!M15)</f>
        <v/>
      </c>
      <c r="N15" s="1022" t="str">
        <f>IF('D-2・D-３'!N15="","",'D-2・D-３'!N15)</f>
        <v/>
      </c>
      <c r="O15" s="1023" t="str">
        <f>IF('D-2・D-３'!O15="","",'D-2・D-３'!O15)</f>
        <v/>
      </c>
      <c r="P15" s="1022" t="str">
        <f>IF('D-2・D-３'!P15="","",'D-2・D-３'!P15)</f>
        <v/>
      </c>
      <c r="Q15" s="1023" t="str">
        <f>IF('D-2・D-３'!Q15="","",'D-2・D-３'!Q15)</f>
        <v/>
      </c>
      <c r="R15" s="1022" t="str">
        <f>IF('D-2・D-３'!R15="","",'D-2・D-３'!R15)</f>
        <v/>
      </c>
      <c r="S15" s="1044" t="str">
        <f>IF('D-2・D-３'!S15="","",'D-2・D-３'!S15)</f>
        <v/>
      </c>
      <c r="T15" s="1022" t="str">
        <f>IF('D-2・D-３'!T15="","",'D-2・D-３'!T15)</f>
        <v/>
      </c>
      <c r="U15" s="1023" t="str">
        <f>IF('D-2・D-３'!U15="","",'D-2・D-３'!U15)</f>
        <v/>
      </c>
      <c r="V15" s="1023" t="str">
        <f>IF('D-2・D-３'!V15="","",'D-2・D-３'!V15)</f>
        <v/>
      </c>
      <c r="W15" s="1023" t="str">
        <f>IF('D-2・D-３'!W15="","",'D-2・D-３'!W15)</f>
        <v/>
      </c>
      <c r="X15" s="1023" t="str">
        <f>IF('D-2・D-３'!X15="","",'D-2・D-３'!X15)</f>
        <v/>
      </c>
      <c r="Y15" s="1022" t="str">
        <f>IF('D-2・D-３'!Y15="","",'D-2・D-３'!Y15)</f>
        <v/>
      </c>
      <c r="Z15" s="1026" t="str">
        <f>IF('D-2・D-３'!Z15="","",'D-2・D-３'!Z15)</f>
        <v/>
      </c>
      <c r="AA15" s="1026" t="str">
        <f>IF('D-2・D-３'!AA15="","",'D-2・D-３'!AA15)</f>
        <v/>
      </c>
      <c r="AB15" s="1025" t="str">
        <f>IF('D-2・D-３'!AB15="","",'D-2・D-３'!AB15)</f>
        <v/>
      </c>
      <c r="AC15" s="1025" t="str">
        <f>IF('D-2・D-３'!AC15="","",'D-2・D-３'!AC15)</f>
        <v/>
      </c>
      <c r="AD15" s="1025" t="str">
        <f>IF('D-2・D-３'!AD15="","",'D-2・D-３'!AD15)</f>
        <v/>
      </c>
      <c r="AE15" s="1025" t="str">
        <f>IF('D-2・D-３'!AE15="","",'D-2・D-３'!AE15)</f>
        <v/>
      </c>
      <c r="AF15" s="1025" t="str">
        <f>IF('D-2・D-３'!AF15="","",'D-2・D-３'!AF15)</f>
        <v/>
      </c>
      <c r="AG15" s="1027" t="str">
        <f>IF('D-2・D-３'!AG15="","",'D-2・D-３'!AG15)</f>
        <v/>
      </c>
      <c r="AH15" s="1025" t="str">
        <f>IF('D-2・D-３'!AH15="","",'D-2・D-３'!AH15)</f>
        <v/>
      </c>
      <c r="AI15" s="1028" t="str">
        <f ca="1">IF('D-2・D-３'!AI15="","","【"&amp;ROUND(IFERROR(IF(ABS('D-2・D-３'!AI15)&gt;=10,IF('D-2・D-３'!AI15&gt;=0,'D-2・D-３'!AI15*RANDBETWEEN(80,90)*0.01,'D-2・D-３'!AI15*RANDBETWEEN(110,120)*0.01),'D-2・D-３'!AI15-RANDBETWEEN(1,3)),0),0)&amp;"～"&amp;ROUND(IFERROR(IF(ABS('D-2・D-３'!AI15)&gt;=10,IF('D-2・D-３'!AI15&gt;=0,'D-2・D-３'!AI15*RANDBETWEEN(110,120)*0.01,'D-2・D-３'!AI15*RANDBETWEEN(80,90)*0.01),'D-2・D-３'!AI15+RANDBETWEEN(1,3)),0),0)&amp;"】")</f>
        <v/>
      </c>
      <c r="AJ15" s="1029" t="str">
        <f ca="1">IF('D-2・D-３'!AJ15="","","【"&amp;ROUND(IFERROR(IF(ABS('D-2・D-３'!AJ15)&gt;=10,IF('D-2・D-３'!AJ15&gt;=0,'D-2・D-３'!AJ15*RANDBETWEEN(80,90)*0.01,'D-2・D-３'!AJ15*RANDBETWEEN(110,120)*0.01),'D-2・D-３'!AJ15-RANDBETWEEN(1,3)),0),0)&amp;"～"&amp;ROUND(IFERROR(IF(ABS('D-2・D-３'!AJ15)&gt;=10,IF('D-2・D-３'!AJ15&gt;=0,'D-2・D-３'!AJ15*RANDBETWEEN(110,120)*0.01,'D-2・D-３'!AJ15*RANDBETWEEN(80,90)*0.01),'D-2・D-３'!AJ15+RANDBETWEEN(1,3)),0),0)&amp;"】")</f>
        <v/>
      </c>
      <c r="AK15" s="1028" t="str">
        <f ca="1">IF('D-2・D-３'!AK15="","","【"&amp;ROUND(IFERROR(IF(ABS('D-2・D-３'!AK15)&gt;=10,IF('D-2・D-３'!AK15&gt;=0,'D-2・D-３'!AK15*RANDBETWEEN(80,90)*0.01,'D-2・D-３'!AK15*RANDBETWEEN(110,120)*0.01),'D-2・D-３'!AK15-RANDBETWEEN(1,3)),0),0)&amp;"～"&amp;ROUND(IFERROR(IF(ABS('D-2・D-３'!AK15)&gt;=10,IF('D-2・D-３'!AK15&gt;=0,'D-2・D-３'!AK15*RANDBETWEEN(110,120)*0.01,'D-2・D-３'!AK15*RANDBETWEEN(80,90)*0.01),'D-2・D-３'!AK15+RANDBETWEEN(1,3)),0),0)&amp;"】")</f>
        <v/>
      </c>
      <c r="AL15" s="1026" t="str">
        <f>IF('D-2・D-３'!AL15="","",'D-2・D-３'!AL15)</f>
        <v/>
      </c>
      <c r="AM15" s="1045" t="str">
        <f>IF('D-2・D-３'!AM15="","",'D-2・D-３'!AM15)</f>
        <v/>
      </c>
      <c r="AN15" s="1028" t="str">
        <f ca="1">IF('D-2・D-３'!AN15="","","【"&amp;ROUND(IFERROR(IF(ABS('D-2・D-３'!AN15)&gt;=10,IF('D-2・D-３'!AN15&gt;=0,'D-2・D-３'!AN15*RANDBETWEEN(80,90)*0.01,'D-2・D-３'!AN15*RANDBETWEEN(110,120)*0.01),'D-2・D-３'!AN15-RANDBETWEEN(1,3)),0),0)&amp;"～"&amp;ROUND(IFERROR(IF(ABS('D-2・D-３'!AN15)&gt;=10,IF('D-2・D-３'!AN15&gt;=0,'D-2・D-３'!AN15*RANDBETWEEN(110,120)*0.01,'D-2・D-３'!AN15*RANDBETWEEN(80,90)*0.01),'D-2・D-３'!AN15+RANDBETWEEN(1,3)),0),0)&amp;"】")</f>
        <v/>
      </c>
      <c r="AO15" s="1025" t="str">
        <f>IF('D-2・D-３'!AO15="","",'D-2・D-３'!AO15)</f>
        <v/>
      </c>
      <c r="AP15" s="1029" t="str">
        <f>IF('D-2・D-３'!AP15="","",'D-2・D-３'!AP15)</f>
        <v/>
      </c>
      <c r="AQ15" s="1026" t="str">
        <f>IF('D-2・D-３'!AQ15="","",'D-2・D-３'!AQ15)</f>
        <v/>
      </c>
      <c r="AR15" s="1022" t="str">
        <f>IF('D-2・D-３'!AR15="","",'D-2・D-３'!AR15)</f>
        <v/>
      </c>
      <c r="AS15" s="1028" t="str">
        <f ca="1">IF('D-2・D-３'!AS15="","","【"&amp;ROUND(IFERROR(IF(ABS('D-2・D-３'!AS15)&gt;=10,IF('D-2・D-３'!AS15&gt;=0,'D-2・D-３'!AS15*RANDBETWEEN(80,90)*0.01,'D-2・D-３'!AS15*RANDBETWEEN(110,120)*0.01),'D-2・D-３'!AS15-RANDBETWEEN(1,3)),0),0)&amp;"～"&amp;ROUND(IFERROR(IF(ABS('D-2・D-３'!AS15)&gt;=10,IF('D-2・D-３'!AS15&gt;=0,'D-2・D-３'!AS15*RANDBETWEEN(110,120)*0.01,'D-2・D-３'!AS15*RANDBETWEEN(80,90)*0.01),'D-2・D-３'!AS15+RANDBETWEEN(1,3)),0),0)&amp;"】")</f>
        <v/>
      </c>
      <c r="AT15" s="1028" t="str">
        <f ca="1">IF('D-2・D-３'!AT15="","","【"&amp;ROUND(IFERROR(IF(ABS('D-2・D-３'!AT15)&gt;=10,IF('D-2・D-３'!AT15&gt;=0,'D-2・D-３'!AT15*RANDBETWEEN(80,90)*0.01,'D-2・D-３'!AT15*RANDBETWEEN(110,120)*0.01),'D-2・D-３'!AT15-RANDBETWEEN(1,3)),0),0)&amp;"～"&amp;ROUND(IFERROR(IF(ABS('D-2・D-３'!AT15)&gt;=10,IF('D-2・D-３'!AT15&gt;=0,'D-2・D-３'!AT15*RANDBETWEEN(110,120)*0.01,'D-2・D-３'!AT15*RANDBETWEEN(80,90)*0.01),'D-2・D-３'!AT15+RANDBETWEEN(1,3)),0),0)&amp;"】")</f>
        <v/>
      </c>
      <c r="AU15" s="1028" t="str">
        <f ca="1">IF('D-2・D-３'!AU15="","","【"&amp;ROUND(IFERROR(IF(ABS('D-2・D-３'!AU15)&gt;=10,IF('D-2・D-３'!AU15&gt;=0,'D-2・D-３'!AU15*RANDBETWEEN(80,90)*0.01,'D-2・D-３'!AU15*RANDBETWEEN(110,120)*0.01),'D-2・D-３'!AU15-RANDBETWEEN(1,3)),0),0)&amp;"～"&amp;ROUND(IFERROR(IF(ABS('D-2・D-３'!AU15)&gt;=10,IF('D-2・D-３'!AU15&gt;=0,'D-2・D-３'!AU15*RANDBETWEEN(110,120)*0.01,'D-2・D-３'!AU15*RANDBETWEEN(80,90)*0.01),'D-2・D-３'!AU15+RANDBETWEEN(1,3)),0),0)&amp;"】")</f>
        <v/>
      </c>
      <c r="AV15" s="1028" t="str">
        <f ca="1">IF('D-2・D-３'!AV15="","","【"&amp;ROUND(IFERROR(IF(ABS('D-2・D-３'!AV15)&gt;=10,IF('D-2・D-３'!AV15&gt;=0,'D-2・D-３'!AV15*RANDBETWEEN(80,90)*0.01,'D-2・D-３'!AV15*RANDBETWEEN(110,120)*0.01),'D-2・D-３'!AV15-RANDBETWEEN(1,3)),0),0)&amp;"～"&amp;ROUND(IFERROR(IF(ABS('D-2・D-３'!AV15)&gt;=10,IF('D-2・D-３'!AV15&gt;=0,'D-2・D-３'!AV15*RANDBETWEEN(110,120)*0.01,'D-2・D-３'!AV15*RANDBETWEEN(80,90)*0.01),'D-2・D-３'!AV15+RANDBETWEEN(1,3)),0),0)&amp;"】")</f>
        <v/>
      </c>
      <c r="AW15" s="1028" t="str">
        <f ca="1">IF('D-2・D-３'!AW15="","","【"&amp;ROUND(IFERROR(IF(ABS('D-2・D-３'!AW15)&gt;=10,IF('D-2・D-３'!AW15&gt;=0,'D-2・D-３'!AW15*RANDBETWEEN(80,90)*0.01,'D-2・D-３'!AW15*RANDBETWEEN(110,120)*0.01),'D-2・D-３'!AW15-RANDBETWEEN(1,3)),0),0)&amp;"～"&amp;ROUND(IFERROR(IF(ABS('D-2・D-３'!AW15)&gt;=10,IF('D-2・D-３'!AW15&gt;=0,'D-2・D-３'!AW15*RANDBETWEEN(110,120)*0.01,'D-2・D-３'!AW15*RANDBETWEEN(80,90)*0.01),'D-2・D-３'!AW15+RANDBETWEEN(1,3)),0),0)&amp;"】")</f>
        <v/>
      </c>
      <c r="AX15" s="1028" t="str">
        <f ca="1">IF('D-2・D-３'!AX15="","","【"&amp;ROUND(IFERROR(IF(ABS('D-2・D-３'!AX15)&gt;=10,IF('D-2・D-３'!AX15&gt;=0,'D-2・D-３'!AX15*RANDBETWEEN(80,90)*0.01,'D-2・D-３'!AX15*RANDBETWEEN(110,120)*0.01),'D-2・D-３'!AX15-RANDBETWEEN(1,3)),0),0)&amp;"～"&amp;ROUND(IFERROR(IF(ABS('D-2・D-３'!AX15)&gt;=10,IF('D-2・D-３'!AX15&gt;=0,'D-2・D-３'!AX15*RANDBETWEEN(110,120)*0.01,'D-2・D-３'!AX15*RANDBETWEEN(80,90)*0.01),'D-2・D-３'!AX15+RANDBETWEEN(1,3)),0),0)&amp;"】")</f>
        <v/>
      </c>
      <c r="AY15" s="1028"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1028"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1031" t="str">
        <f>IF('D-2・D-３'!BA15="","",'D-2・D-３'!BA15)</f>
        <v/>
      </c>
      <c r="BB15" s="1032"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1032"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1032" t="str">
        <f ca="1">IF('D-2・D-３'!BD15="","","【"&amp;ROUND(IFERROR(IF(ABS('D-2・D-３'!BD15)&gt;=10,IF('D-2・D-３'!BD15&gt;=0,'D-2・D-３'!BD15*RANDBETWEEN(80,90)*0.01,'D-2・D-３'!BD15*RANDBETWEEN(110,120)*0.01),'D-2・D-３'!BD15-RANDBETWEEN(1,3)),0),0)&amp;"～"&amp;ROUND(IFERROR(IF(ABS('D-2・D-３'!BD15)&gt;=10,IF('D-2・D-３'!BD15&gt;=0,'D-2・D-３'!BD15*RANDBETWEEN(110,120)*0.01,'D-2・D-３'!BD15*RANDBETWEEN(80,90)*0.01),'D-2・D-３'!BD15+RANDBETWEEN(1,3)),0),0)&amp;"】")</f>
        <v/>
      </c>
      <c r="BE15" s="1032" t="str">
        <f ca="1">IF('D-2・D-３'!BE15="","","【"&amp;ROUND(IFERROR(IF(ABS('D-2・D-３'!BE15)&gt;=10,IF('D-2・D-３'!BE15&gt;=0,'D-2・D-３'!BE15*RANDBETWEEN(80,90)*0.01,'D-2・D-３'!BE15*RANDBETWEEN(110,120)*0.01),'D-2・D-３'!BE15-RANDBETWEEN(1,3)),0),0)&amp;"～"&amp;ROUND(IFERROR(IF(ABS('D-2・D-３'!BE15)&gt;=10,IF('D-2・D-３'!BE15&gt;=0,'D-2・D-３'!BE15*RANDBETWEEN(110,120)*0.01,'D-2・D-３'!BE15*RANDBETWEEN(80,90)*0.01),'D-2・D-３'!BE15+RANDBETWEEN(1,3)),0),0)&amp;"】")</f>
        <v/>
      </c>
      <c r="BF15" s="1032"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1025" t="str">
        <f>IF('D-2・D-３'!BG15="","",'D-2・D-３'!BG15)</f>
        <v/>
      </c>
      <c r="BH15" s="1028"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1022" t="str">
        <f>IF('D-2・D-３'!BI15="","",'D-2・D-３'!BI15)</f>
        <v/>
      </c>
      <c r="BJ15" s="1028" t="str">
        <f ca="1">IF('D-2・D-３'!BJ15="","","【"&amp;ROUND(IFERROR(IF(ABS('D-2・D-３'!BJ15)&gt;=10,IF('D-2・D-３'!BJ15&gt;=0,'D-2・D-３'!BJ15*RANDBETWEEN(80,90)*0.01,'D-2・D-３'!BJ15*RANDBETWEEN(110,120)*0.01),'D-2・D-３'!BJ15-RANDBETWEEN(1,3)),0),0)&amp;"～"&amp;ROUND(IFERROR(IF(ABS('D-2・D-３'!BJ15)&gt;=10,IF('D-2・D-３'!BJ15&gt;=0,'D-2・D-３'!BJ15*RANDBETWEEN(110,120)*0.01,'D-2・D-３'!BJ15*RANDBETWEEN(80,90)*0.01),'D-2・D-３'!BJ15+RANDBETWEEN(1,3)),0),0)&amp;"】")</f>
        <v/>
      </c>
      <c r="BK15" s="1028"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1028" t="str">
        <f ca="1">IF('D-2・D-３'!BL15="","","【"&amp;ROUND(IFERROR(IF(ABS('D-2・D-３'!BL15)&gt;=10,IF('D-2・D-３'!BL15&gt;=0,'D-2・D-３'!BL15*RANDBETWEEN(80,90)*0.01,'D-2・D-３'!BL15*RANDBETWEEN(110,120)*0.01),'D-2・D-３'!BL15-RANDBETWEEN(1,3)),0),0)&amp;"～"&amp;ROUND(IFERROR(IF(ABS('D-2・D-３'!BL15)&gt;=10,IF('D-2・D-３'!BL15&gt;=0,'D-2・D-３'!BL15*RANDBETWEEN(110,120)*0.01,'D-2・D-３'!BL15*RANDBETWEEN(80,90)*0.01),'D-2・D-３'!BL15+RANDBETWEEN(1,3)),0),0)&amp;"】")</f>
        <v/>
      </c>
      <c r="BM15" s="1026" t="str">
        <f>IF('D-2・D-３'!BM15="","",'D-2・D-３'!BM15)</f>
        <v/>
      </c>
      <c r="BN15" s="1025" t="str">
        <f>IF('D-2・D-３'!BN15="","",'D-2・D-３'!BN15)</f>
        <v/>
      </c>
      <c r="BO15" s="1028" t="str">
        <f ca="1">IF('D-2・D-３'!BO15="","","【"&amp;ROUND(IFERROR(IF(ABS('D-2・D-３'!BO15)&gt;=10,IF('D-2・D-３'!BO15&gt;=0,'D-2・D-３'!BO15*RANDBETWEEN(80,90)*0.01,'D-2・D-３'!BO15*RANDBETWEEN(110,120)*0.01),'D-2・D-３'!BO15-RANDBETWEEN(1,3)),0),0)&amp;"～"&amp;ROUND(IFERROR(IF(ABS('D-2・D-３'!BO15)&gt;=10,IF('D-2・D-３'!BO15&gt;=0,'D-2・D-３'!BO15*RANDBETWEEN(110,120)*0.01,'D-2・D-３'!BO15*RANDBETWEEN(80,90)*0.01),'D-2・D-３'!BO15+RANDBETWEEN(1,3)),0),0)&amp;"】")</f>
        <v/>
      </c>
      <c r="BP15" s="1028" t="str">
        <f ca="1">IF('D-2・D-３'!BP15="","","【"&amp;ROUND(IFERROR(IF(ABS('D-2・D-３'!BP15)&gt;=10,IF('D-2・D-３'!BP15&gt;=0,'D-2・D-３'!BP15*RANDBETWEEN(80,90)*0.01,'D-2・D-３'!BP15*RANDBETWEEN(110,120)*0.01),'D-2・D-３'!BP15-RANDBETWEEN(1,3)),0),0)&amp;"～"&amp;ROUND(IFERROR(IF(ABS('D-2・D-３'!BP15)&gt;=10,IF('D-2・D-３'!BP15&gt;=0,'D-2・D-３'!BP15*RANDBETWEEN(110,120)*0.01,'D-2・D-３'!BP15*RANDBETWEEN(80,90)*0.01),'D-2・D-３'!BP15+RANDBETWEEN(1,3)),0),0)&amp;"】")</f>
        <v/>
      </c>
      <c r="BQ15" s="1028" t="str">
        <f ca="1">IF('D-2・D-３'!BQ15="","","【"&amp;ROUND(IFERROR(IF(ABS('D-2・D-３'!BQ15)&gt;=10,IF('D-2・D-３'!BQ15&gt;=0,'D-2・D-３'!BQ15*RANDBETWEEN(80,90)*0.01,'D-2・D-３'!BQ15*RANDBETWEEN(110,120)*0.01),'D-2・D-３'!BQ15-RANDBETWEEN(1,3)),0),0)&amp;"～"&amp;ROUND(IFERROR(IF(ABS('D-2・D-３'!BQ15)&gt;=10,IF('D-2・D-３'!BQ15&gt;=0,'D-2・D-３'!BQ15*RANDBETWEEN(110,120)*0.01,'D-2・D-３'!BQ15*RANDBETWEEN(80,90)*0.01),'D-2・D-３'!BQ15+RANDBETWEEN(1,3)),0),0)&amp;"】")</f>
        <v/>
      </c>
      <c r="BR15" s="1028" t="str">
        <f ca="1">IF('D-2・D-３'!BR15="","","【"&amp;ROUND(IFERROR(IF(ABS('D-2・D-３'!BR15)&gt;=10,IF('D-2・D-３'!BR15&gt;=0,'D-2・D-３'!BR15*RANDBETWEEN(80,90)*0.01,'D-2・D-３'!BR15*RANDBETWEEN(110,120)*0.01),'D-2・D-３'!BR15-RANDBETWEEN(1,3)),0),0)&amp;"～"&amp;ROUND(IFERROR(IF(ABS('D-2・D-３'!BR15)&gt;=10,IF('D-2・D-３'!BR15&gt;=0,'D-2・D-３'!BR15*RANDBETWEEN(110,120)*0.01,'D-2・D-３'!BR15*RANDBETWEEN(80,90)*0.01),'D-2・D-３'!BR15+RANDBETWEEN(1,3)),0),0)&amp;"】")</f>
        <v/>
      </c>
      <c r="BS15" s="1028" t="str">
        <f ca="1">IF('D-2・D-３'!BS15="","","【"&amp;ROUND(IFERROR(IF(ABS('D-2・D-３'!BS15)&gt;=10,IF('D-2・D-３'!BS15&gt;=0,'D-2・D-３'!BS15*RANDBETWEEN(80,90)*0.01,'D-2・D-３'!BS15*RANDBETWEEN(110,120)*0.01),'D-2・D-３'!BS15-RANDBETWEEN(1,3)),0),0)&amp;"～"&amp;ROUND(IFERROR(IF(ABS('D-2・D-３'!BS15)&gt;=10,IF('D-2・D-３'!BS15&gt;=0,'D-2・D-３'!BS15*RANDBETWEEN(110,120)*0.01,'D-2・D-３'!BS15*RANDBETWEEN(80,90)*0.01),'D-2・D-３'!BS15+RANDBETWEEN(1,3)),0),0)&amp;"】")</f>
        <v/>
      </c>
      <c r="BT15" s="1034" t="str">
        <f ca="1">IF('D-2・D-３'!BT15="","","【"&amp;ROUND(IFERROR(IF(ABS('D-2・D-３'!BT15)&gt;=10,IF('D-2・D-３'!BT15&gt;=0,'D-2・D-３'!BT15*RANDBETWEEN(80,90)*0.01,'D-2・D-３'!BT15*RANDBETWEEN(110,120)*0.01),'D-2・D-３'!BT15-RANDBETWEEN(1,3)),0),0)&amp;"～"&amp;ROUND(IFERROR(IF(ABS('D-2・D-３'!BT15)&gt;=10,IF('D-2・D-３'!BT15&gt;=0,'D-2・D-３'!BT15*RANDBETWEEN(110,120)*0.01,'D-2・D-３'!BT15*RANDBETWEEN(80,90)*0.01),'D-2・D-３'!BT15+RANDBETWEEN(1,3)),0),0)&amp;"】")</f>
        <v/>
      </c>
    </row>
    <row r="16" spans="2:72" ht="18" customHeight="1" x14ac:dyDescent="0.15">
      <c r="B16" s="1336">
        <v>3</v>
      </c>
      <c r="C16" s="1337"/>
      <c r="D16" s="1022" t="str">
        <f>IF('D-2・D-３'!D16="","",'D-2・D-３'!D16)</f>
        <v/>
      </c>
      <c r="E16" s="1023" t="str">
        <f>IF('D-2・D-３'!E16="","",'D-2・D-３'!E16)</f>
        <v/>
      </c>
      <c r="F16" s="1024" t="str">
        <f>IF('D-2・D-３'!F16="","",'D-2・D-３'!F16)</f>
        <v/>
      </c>
      <c r="G16" s="1025" t="str">
        <f>IF('D-2・D-３'!G16="","",'D-2・D-３'!G16)</f>
        <v/>
      </c>
      <c r="H16" s="1022" t="str">
        <f>IF('D-2・D-３'!H16="","",'D-2・D-３'!H16)</f>
        <v/>
      </c>
      <c r="I16" s="1023" t="str">
        <f>IF('D-2・D-３'!I16="","",'D-2・D-３'!I16)</f>
        <v/>
      </c>
      <c r="J16" s="1022" t="str">
        <f>IF('D-2・D-３'!J16="","",'D-2・D-３'!J16)</f>
        <v/>
      </c>
      <c r="K16" s="1023" t="str">
        <f>IF('D-2・D-３'!K16="","",'D-2・D-３'!K16)</f>
        <v/>
      </c>
      <c r="L16" s="1022" t="str">
        <f>IF('D-2・D-３'!L16="","",'D-2・D-３'!L16)</f>
        <v/>
      </c>
      <c r="M16" s="1023" t="str">
        <f>IF('D-2・D-３'!M16="","",'D-2・D-３'!M16)</f>
        <v/>
      </c>
      <c r="N16" s="1022" t="str">
        <f>IF('D-2・D-３'!N16="","",'D-2・D-３'!N16)</f>
        <v/>
      </c>
      <c r="O16" s="1023" t="str">
        <f>IF('D-2・D-３'!O16="","",'D-2・D-３'!O16)</f>
        <v/>
      </c>
      <c r="P16" s="1022" t="str">
        <f>IF('D-2・D-３'!P16="","",'D-2・D-３'!P16)</f>
        <v/>
      </c>
      <c r="Q16" s="1023" t="str">
        <f>IF('D-2・D-３'!Q16="","",'D-2・D-３'!Q16)</f>
        <v/>
      </c>
      <c r="R16" s="1022" t="str">
        <f>IF('D-2・D-３'!R16="","",'D-2・D-３'!R16)</f>
        <v/>
      </c>
      <c r="S16" s="1044" t="str">
        <f>IF('D-2・D-３'!S16="","",'D-2・D-３'!S16)</f>
        <v/>
      </c>
      <c r="T16" s="1022" t="str">
        <f>IF('D-2・D-３'!T16="","",'D-2・D-３'!T16)</f>
        <v/>
      </c>
      <c r="U16" s="1023" t="str">
        <f>IF('D-2・D-３'!U16="","",'D-2・D-３'!U16)</f>
        <v/>
      </c>
      <c r="V16" s="1023" t="str">
        <f>IF('D-2・D-３'!V16="","",'D-2・D-３'!V16)</f>
        <v/>
      </c>
      <c r="W16" s="1023" t="str">
        <f>IF('D-2・D-３'!W16="","",'D-2・D-３'!W16)</f>
        <v/>
      </c>
      <c r="X16" s="1023" t="str">
        <f>IF('D-2・D-３'!X16="","",'D-2・D-３'!X16)</f>
        <v/>
      </c>
      <c r="Y16" s="1022" t="str">
        <f>IF('D-2・D-３'!Y16="","",'D-2・D-３'!Y16)</f>
        <v/>
      </c>
      <c r="Z16" s="1026" t="str">
        <f>IF('D-2・D-３'!Z16="","",'D-2・D-３'!Z16)</f>
        <v/>
      </c>
      <c r="AA16" s="1026" t="str">
        <f>IF('D-2・D-３'!AA16="","",'D-2・D-３'!AA16)</f>
        <v/>
      </c>
      <c r="AB16" s="1025" t="str">
        <f>IF('D-2・D-３'!AB16="","",'D-2・D-３'!AB16)</f>
        <v/>
      </c>
      <c r="AC16" s="1025" t="str">
        <f>IF('D-2・D-３'!AC16="","",'D-2・D-３'!AC16)</f>
        <v/>
      </c>
      <c r="AD16" s="1025" t="str">
        <f>IF('D-2・D-３'!AD16="","",'D-2・D-３'!AD16)</f>
        <v/>
      </c>
      <c r="AE16" s="1025" t="str">
        <f>IF('D-2・D-３'!AE16="","",'D-2・D-３'!AE16)</f>
        <v/>
      </c>
      <c r="AF16" s="1025" t="str">
        <f>IF('D-2・D-３'!AF16="","",'D-2・D-３'!AF16)</f>
        <v/>
      </c>
      <c r="AG16" s="1027" t="str">
        <f>IF('D-2・D-３'!AG16="","",'D-2・D-３'!AG16)</f>
        <v/>
      </c>
      <c r="AH16" s="1025" t="str">
        <f>IF('D-2・D-３'!AH16="","",'D-2・D-３'!AH16)</f>
        <v/>
      </c>
      <c r="AI16" s="1028" t="str">
        <f ca="1">IF('D-2・D-３'!AI16="","","【"&amp;ROUND(IFERROR(IF(ABS('D-2・D-３'!AI16)&gt;=10,IF('D-2・D-３'!AI16&gt;=0,'D-2・D-３'!AI16*RANDBETWEEN(80,90)*0.01,'D-2・D-３'!AI16*RANDBETWEEN(110,120)*0.01),'D-2・D-３'!AI16-RANDBETWEEN(1,3)),0),0)&amp;"～"&amp;ROUND(IFERROR(IF(ABS('D-2・D-３'!AI16)&gt;=10,IF('D-2・D-３'!AI16&gt;=0,'D-2・D-３'!AI16*RANDBETWEEN(110,120)*0.01,'D-2・D-３'!AI16*RANDBETWEEN(80,90)*0.01),'D-2・D-３'!AI16+RANDBETWEEN(1,3)),0),0)&amp;"】")</f>
        <v/>
      </c>
      <c r="AJ16" s="1029" t="str">
        <f ca="1">IF('D-2・D-３'!AJ16="","","【"&amp;ROUND(IFERROR(IF(ABS('D-2・D-３'!AJ16)&gt;=10,IF('D-2・D-３'!AJ16&gt;=0,'D-2・D-３'!AJ16*RANDBETWEEN(80,90)*0.01,'D-2・D-３'!AJ16*RANDBETWEEN(110,120)*0.01),'D-2・D-３'!AJ16-RANDBETWEEN(1,3)),0),0)&amp;"～"&amp;ROUND(IFERROR(IF(ABS('D-2・D-３'!AJ16)&gt;=10,IF('D-2・D-３'!AJ16&gt;=0,'D-2・D-３'!AJ16*RANDBETWEEN(110,120)*0.01,'D-2・D-３'!AJ16*RANDBETWEEN(80,90)*0.01),'D-2・D-３'!AJ16+RANDBETWEEN(1,3)),0),0)&amp;"】")</f>
        <v/>
      </c>
      <c r="AK16" s="1028" t="str">
        <f ca="1">IF('D-2・D-３'!AK16="","","【"&amp;ROUND(IFERROR(IF(ABS('D-2・D-３'!AK16)&gt;=10,IF('D-2・D-３'!AK16&gt;=0,'D-2・D-３'!AK16*RANDBETWEEN(80,90)*0.01,'D-2・D-３'!AK16*RANDBETWEEN(110,120)*0.01),'D-2・D-３'!AK16-RANDBETWEEN(1,3)),0),0)&amp;"～"&amp;ROUND(IFERROR(IF(ABS('D-2・D-３'!AK16)&gt;=10,IF('D-2・D-３'!AK16&gt;=0,'D-2・D-３'!AK16*RANDBETWEEN(110,120)*0.01,'D-2・D-３'!AK16*RANDBETWEEN(80,90)*0.01),'D-2・D-３'!AK16+RANDBETWEEN(1,3)),0),0)&amp;"】")</f>
        <v/>
      </c>
      <c r="AL16" s="1026" t="str">
        <f>IF('D-2・D-３'!AL16="","",'D-2・D-３'!AL16)</f>
        <v/>
      </c>
      <c r="AM16" s="1045" t="str">
        <f>IF('D-2・D-３'!AM16="","",'D-2・D-３'!AM16)</f>
        <v/>
      </c>
      <c r="AN16" s="1028" t="str">
        <f ca="1">IF('D-2・D-３'!AN16="","","【"&amp;ROUND(IFERROR(IF(ABS('D-2・D-３'!AN16)&gt;=10,IF('D-2・D-３'!AN16&gt;=0,'D-2・D-３'!AN16*RANDBETWEEN(80,90)*0.01,'D-2・D-３'!AN16*RANDBETWEEN(110,120)*0.01),'D-2・D-３'!AN16-RANDBETWEEN(1,3)),0),0)&amp;"～"&amp;ROUND(IFERROR(IF(ABS('D-2・D-３'!AN16)&gt;=10,IF('D-2・D-３'!AN16&gt;=0,'D-2・D-３'!AN16*RANDBETWEEN(110,120)*0.01,'D-2・D-３'!AN16*RANDBETWEEN(80,90)*0.01),'D-2・D-３'!AN16+RANDBETWEEN(1,3)),0),0)&amp;"】")</f>
        <v/>
      </c>
      <c r="AO16" s="1025" t="str">
        <f>IF('D-2・D-３'!AO16="","",'D-2・D-３'!AO16)</f>
        <v/>
      </c>
      <c r="AP16" s="1029" t="str">
        <f>IF('D-2・D-３'!AP16="","",'D-2・D-３'!AP16)</f>
        <v/>
      </c>
      <c r="AQ16" s="1026" t="str">
        <f>IF('D-2・D-３'!AQ16="","",'D-2・D-３'!AQ16)</f>
        <v/>
      </c>
      <c r="AR16" s="1022" t="str">
        <f>IF('D-2・D-３'!AR16="","",'D-2・D-３'!AR16)</f>
        <v/>
      </c>
      <c r="AS16" s="1028" t="str">
        <f ca="1">IF('D-2・D-３'!AS16="","","【"&amp;ROUND(IFERROR(IF(ABS('D-2・D-３'!AS16)&gt;=10,IF('D-2・D-３'!AS16&gt;=0,'D-2・D-３'!AS16*RANDBETWEEN(80,90)*0.01,'D-2・D-３'!AS16*RANDBETWEEN(110,120)*0.01),'D-2・D-３'!AS16-RANDBETWEEN(1,3)),0),0)&amp;"～"&amp;ROUND(IFERROR(IF(ABS('D-2・D-３'!AS16)&gt;=10,IF('D-2・D-３'!AS16&gt;=0,'D-2・D-３'!AS16*RANDBETWEEN(110,120)*0.01,'D-2・D-３'!AS16*RANDBETWEEN(80,90)*0.01),'D-2・D-３'!AS16+RANDBETWEEN(1,3)),0),0)&amp;"】")</f>
        <v/>
      </c>
      <c r="AT16" s="1028" t="str">
        <f ca="1">IF('D-2・D-３'!AT16="","","【"&amp;ROUND(IFERROR(IF(ABS('D-2・D-３'!AT16)&gt;=10,IF('D-2・D-３'!AT16&gt;=0,'D-2・D-３'!AT16*RANDBETWEEN(80,90)*0.01,'D-2・D-３'!AT16*RANDBETWEEN(110,120)*0.01),'D-2・D-３'!AT16-RANDBETWEEN(1,3)),0),0)&amp;"～"&amp;ROUND(IFERROR(IF(ABS('D-2・D-３'!AT16)&gt;=10,IF('D-2・D-３'!AT16&gt;=0,'D-2・D-３'!AT16*RANDBETWEEN(110,120)*0.01,'D-2・D-３'!AT16*RANDBETWEEN(80,90)*0.01),'D-2・D-３'!AT16+RANDBETWEEN(1,3)),0),0)&amp;"】")</f>
        <v/>
      </c>
      <c r="AU16" s="1028" t="str">
        <f ca="1">IF('D-2・D-３'!AU16="","","【"&amp;ROUND(IFERROR(IF(ABS('D-2・D-３'!AU16)&gt;=10,IF('D-2・D-３'!AU16&gt;=0,'D-2・D-３'!AU16*RANDBETWEEN(80,90)*0.01,'D-2・D-３'!AU16*RANDBETWEEN(110,120)*0.01),'D-2・D-３'!AU16-RANDBETWEEN(1,3)),0),0)&amp;"～"&amp;ROUND(IFERROR(IF(ABS('D-2・D-３'!AU16)&gt;=10,IF('D-2・D-３'!AU16&gt;=0,'D-2・D-３'!AU16*RANDBETWEEN(110,120)*0.01,'D-2・D-３'!AU16*RANDBETWEEN(80,90)*0.01),'D-2・D-３'!AU16+RANDBETWEEN(1,3)),0),0)&amp;"】")</f>
        <v/>
      </c>
      <c r="AV16" s="1028" t="str">
        <f ca="1">IF('D-2・D-３'!AV16="","","【"&amp;ROUND(IFERROR(IF(ABS('D-2・D-３'!AV16)&gt;=10,IF('D-2・D-３'!AV16&gt;=0,'D-2・D-３'!AV16*RANDBETWEEN(80,90)*0.01,'D-2・D-３'!AV16*RANDBETWEEN(110,120)*0.01),'D-2・D-３'!AV16-RANDBETWEEN(1,3)),0),0)&amp;"～"&amp;ROUND(IFERROR(IF(ABS('D-2・D-３'!AV16)&gt;=10,IF('D-2・D-３'!AV16&gt;=0,'D-2・D-３'!AV16*RANDBETWEEN(110,120)*0.01,'D-2・D-３'!AV16*RANDBETWEEN(80,90)*0.01),'D-2・D-３'!AV16+RANDBETWEEN(1,3)),0),0)&amp;"】")</f>
        <v/>
      </c>
      <c r="AW16" s="1028" t="str">
        <f ca="1">IF('D-2・D-３'!AW16="","","【"&amp;ROUND(IFERROR(IF(ABS('D-2・D-３'!AW16)&gt;=10,IF('D-2・D-３'!AW16&gt;=0,'D-2・D-３'!AW16*RANDBETWEEN(80,90)*0.01,'D-2・D-３'!AW16*RANDBETWEEN(110,120)*0.01),'D-2・D-３'!AW16-RANDBETWEEN(1,3)),0),0)&amp;"～"&amp;ROUND(IFERROR(IF(ABS('D-2・D-３'!AW16)&gt;=10,IF('D-2・D-３'!AW16&gt;=0,'D-2・D-３'!AW16*RANDBETWEEN(110,120)*0.01,'D-2・D-３'!AW16*RANDBETWEEN(80,90)*0.01),'D-2・D-３'!AW16+RANDBETWEEN(1,3)),0),0)&amp;"】")</f>
        <v/>
      </c>
      <c r="AX16" s="1028" t="str">
        <f ca="1">IF('D-2・D-３'!AX16="","","【"&amp;ROUND(IFERROR(IF(ABS('D-2・D-３'!AX16)&gt;=10,IF('D-2・D-３'!AX16&gt;=0,'D-2・D-３'!AX16*RANDBETWEEN(80,90)*0.01,'D-2・D-３'!AX16*RANDBETWEEN(110,120)*0.01),'D-2・D-３'!AX16-RANDBETWEEN(1,3)),0),0)&amp;"～"&amp;ROUND(IFERROR(IF(ABS('D-2・D-３'!AX16)&gt;=10,IF('D-2・D-３'!AX16&gt;=0,'D-2・D-３'!AX16*RANDBETWEEN(110,120)*0.01,'D-2・D-３'!AX16*RANDBETWEEN(80,90)*0.01),'D-2・D-３'!AX16+RANDBETWEEN(1,3)),0),0)&amp;"】")</f>
        <v/>
      </c>
      <c r="AY16" s="1028"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1028"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1031" t="str">
        <f>IF('D-2・D-３'!BA16="","",'D-2・D-３'!BA16)</f>
        <v/>
      </c>
      <c r="BB16" s="1032"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1032"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1032" t="str">
        <f ca="1">IF('D-2・D-３'!BD16="","","【"&amp;ROUND(IFERROR(IF(ABS('D-2・D-３'!BD16)&gt;=10,IF('D-2・D-３'!BD16&gt;=0,'D-2・D-３'!BD16*RANDBETWEEN(80,90)*0.01,'D-2・D-３'!BD16*RANDBETWEEN(110,120)*0.01),'D-2・D-３'!BD16-RANDBETWEEN(1,3)),0),0)&amp;"～"&amp;ROUND(IFERROR(IF(ABS('D-2・D-３'!BD16)&gt;=10,IF('D-2・D-３'!BD16&gt;=0,'D-2・D-３'!BD16*RANDBETWEEN(110,120)*0.01,'D-2・D-３'!BD16*RANDBETWEEN(80,90)*0.01),'D-2・D-３'!BD16+RANDBETWEEN(1,3)),0),0)&amp;"】")</f>
        <v/>
      </c>
      <c r="BE16" s="1032" t="str">
        <f ca="1">IF('D-2・D-３'!BE16="","","【"&amp;ROUND(IFERROR(IF(ABS('D-2・D-３'!BE16)&gt;=10,IF('D-2・D-３'!BE16&gt;=0,'D-2・D-３'!BE16*RANDBETWEEN(80,90)*0.01,'D-2・D-３'!BE16*RANDBETWEEN(110,120)*0.01),'D-2・D-３'!BE16-RANDBETWEEN(1,3)),0),0)&amp;"～"&amp;ROUND(IFERROR(IF(ABS('D-2・D-３'!BE16)&gt;=10,IF('D-2・D-３'!BE16&gt;=0,'D-2・D-３'!BE16*RANDBETWEEN(110,120)*0.01,'D-2・D-３'!BE16*RANDBETWEEN(80,90)*0.01),'D-2・D-３'!BE16+RANDBETWEEN(1,3)),0),0)&amp;"】")</f>
        <v/>
      </c>
      <c r="BF16" s="1032"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1025" t="str">
        <f>IF('D-2・D-３'!BG16="","",'D-2・D-３'!BG16)</f>
        <v/>
      </c>
      <c r="BH16" s="1028"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1022" t="str">
        <f>IF('D-2・D-３'!BI16="","",'D-2・D-３'!BI16)</f>
        <v/>
      </c>
      <c r="BJ16" s="1028" t="str">
        <f ca="1">IF('D-2・D-３'!BJ16="","","【"&amp;ROUND(IFERROR(IF(ABS('D-2・D-３'!BJ16)&gt;=10,IF('D-2・D-３'!BJ16&gt;=0,'D-2・D-３'!BJ16*RANDBETWEEN(80,90)*0.01,'D-2・D-３'!BJ16*RANDBETWEEN(110,120)*0.01),'D-2・D-３'!BJ16-RANDBETWEEN(1,3)),0),0)&amp;"～"&amp;ROUND(IFERROR(IF(ABS('D-2・D-３'!BJ16)&gt;=10,IF('D-2・D-３'!BJ16&gt;=0,'D-2・D-３'!BJ16*RANDBETWEEN(110,120)*0.01,'D-2・D-３'!BJ16*RANDBETWEEN(80,90)*0.01),'D-2・D-３'!BJ16+RANDBETWEEN(1,3)),0),0)&amp;"】")</f>
        <v/>
      </c>
      <c r="BK16" s="1028"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1028" t="str">
        <f ca="1">IF('D-2・D-３'!BL16="","","【"&amp;ROUND(IFERROR(IF(ABS('D-2・D-３'!BL16)&gt;=10,IF('D-2・D-３'!BL16&gt;=0,'D-2・D-３'!BL16*RANDBETWEEN(80,90)*0.01,'D-2・D-３'!BL16*RANDBETWEEN(110,120)*0.01),'D-2・D-３'!BL16-RANDBETWEEN(1,3)),0),0)&amp;"～"&amp;ROUND(IFERROR(IF(ABS('D-2・D-３'!BL16)&gt;=10,IF('D-2・D-３'!BL16&gt;=0,'D-2・D-３'!BL16*RANDBETWEEN(110,120)*0.01,'D-2・D-３'!BL16*RANDBETWEEN(80,90)*0.01),'D-2・D-３'!BL16+RANDBETWEEN(1,3)),0),0)&amp;"】")</f>
        <v/>
      </c>
      <c r="BM16" s="1026" t="str">
        <f>IF('D-2・D-３'!BM16="","",'D-2・D-３'!BM16)</f>
        <v/>
      </c>
      <c r="BN16" s="1025" t="str">
        <f>IF('D-2・D-３'!BN16="","",'D-2・D-３'!BN16)</f>
        <v/>
      </c>
      <c r="BO16" s="1028" t="str">
        <f ca="1">IF('D-2・D-３'!BO16="","","【"&amp;ROUND(IFERROR(IF(ABS('D-2・D-３'!BO16)&gt;=10,IF('D-2・D-３'!BO16&gt;=0,'D-2・D-３'!BO16*RANDBETWEEN(80,90)*0.01,'D-2・D-３'!BO16*RANDBETWEEN(110,120)*0.01),'D-2・D-３'!BO16-RANDBETWEEN(1,3)),0),0)&amp;"～"&amp;ROUND(IFERROR(IF(ABS('D-2・D-３'!BO16)&gt;=10,IF('D-2・D-３'!BO16&gt;=0,'D-2・D-３'!BO16*RANDBETWEEN(110,120)*0.01,'D-2・D-３'!BO16*RANDBETWEEN(80,90)*0.01),'D-2・D-３'!BO16+RANDBETWEEN(1,3)),0),0)&amp;"】")</f>
        <v/>
      </c>
      <c r="BP16" s="1028" t="str">
        <f ca="1">IF('D-2・D-３'!BP16="","","【"&amp;ROUND(IFERROR(IF(ABS('D-2・D-３'!BP16)&gt;=10,IF('D-2・D-３'!BP16&gt;=0,'D-2・D-３'!BP16*RANDBETWEEN(80,90)*0.01,'D-2・D-３'!BP16*RANDBETWEEN(110,120)*0.01),'D-2・D-３'!BP16-RANDBETWEEN(1,3)),0),0)&amp;"～"&amp;ROUND(IFERROR(IF(ABS('D-2・D-３'!BP16)&gt;=10,IF('D-2・D-３'!BP16&gt;=0,'D-2・D-３'!BP16*RANDBETWEEN(110,120)*0.01,'D-2・D-３'!BP16*RANDBETWEEN(80,90)*0.01),'D-2・D-３'!BP16+RANDBETWEEN(1,3)),0),0)&amp;"】")</f>
        <v/>
      </c>
      <c r="BQ16" s="1028" t="str">
        <f ca="1">IF('D-2・D-３'!BQ16="","","【"&amp;ROUND(IFERROR(IF(ABS('D-2・D-３'!BQ16)&gt;=10,IF('D-2・D-３'!BQ16&gt;=0,'D-2・D-３'!BQ16*RANDBETWEEN(80,90)*0.01,'D-2・D-３'!BQ16*RANDBETWEEN(110,120)*0.01),'D-2・D-３'!BQ16-RANDBETWEEN(1,3)),0),0)&amp;"～"&amp;ROUND(IFERROR(IF(ABS('D-2・D-３'!BQ16)&gt;=10,IF('D-2・D-３'!BQ16&gt;=0,'D-2・D-３'!BQ16*RANDBETWEEN(110,120)*0.01,'D-2・D-３'!BQ16*RANDBETWEEN(80,90)*0.01),'D-2・D-３'!BQ16+RANDBETWEEN(1,3)),0),0)&amp;"】")</f>
        <v/>
      </c>
      <c r="BR16" s="1028" t="str">
        <f ca="1">IF('D-2・D-３'!BR16="","","【"&amp;ROUND(IFERROR(IF(ABS('D-2・D-３'!BR16)&gt;=10,IF('D-2・D-３'!BR16&gt;=0,'D-2・D-３'!BR16*RANDBETWEEN(80,90)*0.01,'D-2・D-３'!BR16*RANDBETWEEN(110,120)*0.01),'D-2・D-３'!BR16-RANDBETWEEN(1,3)),0),0)&amp;"～"&amp;ROUND(IFERROR(IF(ABS('D-2・D-３'!BR16)&gt;=10,IF('D-2・D-３'!BR16&gt;=0,'D-2・D-３'!BR16*RANDBETWEEN(110,120)*0.01,'D-2・D-３'!BR16*RANDBETWEEN(80,90)*0.01),'D-2・D-３'!BR16+RANDBETWEEN(1,3)),0),0)&amp;"】")</f>
        <v/>
      </c>
      <c r="BS16" s="1028" t="str">
        <f ca="1">IF('D-2・D-３'!BS16="","","【"&amp;ROUND(IFERROR(IF(ABS('D-2・D-３'!BS16)&gt;=10,IF('D-2・D-３'!BS16&gt;=0,'D-2・D-３'!BS16*RANDBETWEEN(80,90)*0.01,'D-2・D-３'!BS16*RANDBETWEEN(110,120)*0.01),'D-2・D-３'!BS16-RANDBETWEEN(1,3)),0),0)&amp;"～"&amp;ROUND(IFERROR(IF(ABS('D-2・D-３'!BS16)&gt;=10,IF('D-2・D-３'!BS16&gt;=0,'D-2・D-３'!BS16*RANDBETWEEN(110,120)*0.01,'D-2・D-３'!BS16*RANDBETWEEN(80,90)*0.01),'D-2・D-３'!BS16+RANDBETWEEN(1,3)),0),0)&amp;"】")</f>
        <v/>
      </c>
      <c r="BT16" s="1034" t="str">
        <f ca="1">IF('D-2・D-３'!BT16="","","【"&amp;ROUND(IFERROR(IF(ABS('D-2・D-３'!BT16)&gt;=10,IF('D-2・D-３'!BT16&gt;=0,'D-2・D-３'!BT16*RANDBETWEEN(80,90)*0.01,'D-2・D-３'!BT16*RANDBETWEEN(110,120)*0.01),'D-2・D-３'!BT16-RANDBETWEEN(1,3)),0),0)&amp;"～"&amp;ROUND(IFERROR(IF(ABS('D-2・D-３'!BT16)&gt;=10,IF('D-2・D-３'!BT16&gt;=0,'D-2・D-３'!BT16*RANDBETWEEN(110,120)*0.01,'D-2・D-３'!BT16*RANDBETWEEN(80,90)*0.01),'D-2・D-３'!BT16+RANDBETWEEN(1,3)),0),0)&amp;"】")</f>
        <v/>
      </c>
    </row>
    <row r="17" spans="2:72" ht="18" customHeight="1" x14ac:dyDescent="0.15">
      <c r="B17" s="1336">
        <v>4</v>
      </c>
      <c r="C17" s="1337"/>
      <c r="D17" s="1022" t="str">
        <f>IF('D-2・D-３'!D17="","",'D-2・D-３'!D17)</f>
        <v/>
      </c>
      <c r="E17" s="1023" t="str">
        <f>IF('D-2・D-３'!E17="","",'D-2・D-３'!E17)</f>
        <v/>
      </c>
      <c r="F17" s="1024" t="str">
        <f>IF('D-2・D-３'!F17="","",'D-2・D-３'!F17)</f>
        <v/>
      </c>
      <c r="G17" s="1025" t="str">
        <f>IF('D-2・D-３'!G17="","",'D-2・D-３'!G17)</f>
        <v/>
      </c>
      <c r="H17" s="1022" t="str">
        <f>IF('D-2・D-３'!H17="","",'D-2・D-３'!H17)</f>
        <v/>
      </c>
      <c r="I17" s="1023" t="str">
        <f>IF('D-2・D-３'!I17="","",'D-2・D-３'!I17)</f>
        <v/>
      </c>
      <c r="J17" s="1022" t="str">
        <f>IF('D-2・D-３'!J17="","",'D-2・D-３'!J17)</f>
        <v/>
      </c>
      <c r="K17" s="1023" t="str">
        <f>IF('D-2・D-３'!K17="","",'D-2・D-３'!K17)</f>
        <v/>
      </c>
      <c r="L17" s="1022" t="str">
        <f>IF('D-2・D-３'!L17="","",'D-2・D-３'!L17)</f>
        <v/>
      </c>
      <c r="M17" s="1023" t="str">
        <f>IF('D-2・D-３'!M17="","",'D-2・D-３'!M17)</f>
        <v/>
      </c>
      <c r="N17" s="1022" t="str">
        <f>IF('D-2・D-３'!N17="","",'D-2・D-３'!N17)</f>
        <v/>
      </c>
      <c r="O17" s="1023" t="str">
        <f>IF('D-2・D-３'!O17="","",'D-2・D-３'!O17)</f>
        <v/>
      </c>
      <c r="P17" s="1022" t="str">
        <f>IF('D-2・D-３'!P17="","",'D-2・D-３'!P17)</f>
        <v/>
      </c>
      <c r="Q17" s="1023" t="str">
        <f>IF('D-2・D-３'!Q17="","",'D-2・D-３'!Q17)</f>
        <v/>
      </c>
      <c r="R17" s="1022" t="str">
        <f>IF('D-2・D-３'!R17="","",'D-2・D-３'!R17)</f>
        <v/>
      </c>
      <c r="S17" s="1044" t="str">
        <f>IF('D-2・D-３'!S17="","",'D-2・D-３'!S17)</f>
        <v/>
      </c>
      <c r="T17" s="1022" t="str">
        <f>IF('D-2・D-３'!T17="","",'D-2・D-３'!T17)</f>
        <v/>
      </c>
      <c r="U17" s="1023" t="str">
        <f>IF('D-2・D-３'!U17="","",'D-2・D-３'!U17)</f>
        <v/>
      </c>
      <c r="V17" s="1023" t="str">
        <f>IF('D-2・D-３'!V17="","",'D-2・D-３'!V17)</f>
        <v/>
      </c>
      <c r="W17" s="1023" t="str">
        <f>IF('D-2・D-３'!W17="","",'D-2・D-３'!W17)</f>
        <v/>
      </c>
      <c r="X17" s="1023" t="str">
        <f>IF('D-2・D-３'!X17="","",'D-2・D-３'!X17)</f>
        <v/>
      </c>
      <c r="Y17" s="1022" t="str">
        <f>IF('D-2・D-３'!Y17="","",'D-2・D-３'!Y17)</f>
        <v/>
      </c>
      <c r="Z17" s="1026" t="str">
        <f>IF('D-2・D-３'!Z17="","",'D-2・D-３'!Z17)</f>
        <v/>
      </c>
      <c r="AA17" s="1026" t="str">
        <f>IF('D-2・D-３'!AA17="","",'D-2・D-３'!AA17)</f>
        <v/>
      </c>
      <c r="AB17" s="1025" t="str">
        <f>IF('D-2・D-３'!AB17="","",'D-2・D-３'!AB17)</f>
        <v/>
      </c>
      <c r="AC17" s="1025" t="str">
        <f>IF('D-2・D-３'!AC17="","",'D-2・D-３'!AC17)</f>
        <v/>
      </c>
      <c r="AD17" s="1025" t="str">
        <f>IF('D-2・D-３'!AD17="","",'D-2・D-３'!AD17)</f>
        <v/>
      </c>
      <c r="AE17" s="1025" t="str">
        <f>IF('D-2・D-３'!AE17="","",'D-2・D-３'!AE17)</f>
        <v/>
      </c>
      <c r="AF17" s="1025" t="str">
        <f>IF('D-2・D-３'!AF17="","",'D-2・D-３'!AF17)</f>
        <v/>
      </c>
      <c r="AG17" s="1027" t="str">
        <f>IF('D-2・D-３'!AG17="","",'D-2・D-３'!AG17)</f>
        <v/>
      </c>
      <c r="AH17" s="1025" t="str">
        <f>IF('D-2・D-３'!AH17="","",'D-2・D-３'!AH17)</f>
        <v/>
      </c>
      <c r="AI17" s="1028" t="str">
        <f ca="1">IF('D-2・D-３'!AI17="","","【"&amp;ROUND(IFERROR(IF(ABS('D-2・D-３'!AI17)&gt;=10,IF('D-2・D-３'!AI17&gt;=0,'D-2・D-３'!AI17*RANDBETWEEN(80,90)*0.01,'D-2・D-３'!AI17*RANDBETWEEN(110,120)*0.01),'D-2・D-３'!AI17-RANDBETWEEN(1,3)),0),0)&amp;"～"&amp;ROUND(IFERROR(IF(ABS('D-2・D-３'!AI17)&gt;=10,IF('D-2・D-３'!AI17&gt;=0,'D-2・D-３'!AI17*RANDBETWEEN(110,120)*0.01,'D-2・D-３'!AI17*RANDBETWEEN(80,90)*0.01),'D-2・D-３'!AI17+RANDBETWEEN(1,3)),0),0)&amp;"】")</f>
        <v/>
      </c>
      <c r="AJ17" s="1029" t="str">
        <f ca="1">IF('D-2・D-３'!AJ17="","","【"&amp;ROUND(IFERROR(IF(ABS('D-2・D-３'!AJ17)&gt;=10,IF('D-2・D-３'!AJ17&gt;=0,'D-2・D-３'!AJ17*RANDBETWEEN(80,90)*0.01,'D-2・D-３'!AJ17*RANDBETWEEN(110,120)*0.01),'D-2・D-３'!AJ17-RANDBETWEEN(1,3)),0),0)&amp;"～"&amp;ROUND(IFERROR(IF(ABS('D-2・D-３'!AJ17)&gt;=10,IF('D-2・D-３'!AJ17&gt;=0,'D-2・D-３'!AJ17*RANDBETWEEN(110,120)*0.01,'D-2・D-３'!AJ17*RANDBETWEEN(80,90)*0.01),'D-2・D-３'!AJ17+RANDBETWEEN(1,3)),0),0)&amp;"】")</f>
        <v/>
      </c>
      <c r="AK17" s="1028" t="str">
        <f ca="1">IF('D-2・D-３'!AK17="","","【"&amp;ROUND(IFERROR(IF(ABS('D-2・D-３'!AK17)&gt;=10,IF('D-2・D-３'!AK17&gt;=0,'D-2・D-３'!AK17*RANDBETWEEN(80,90)*0.01,'D-2・D-３'!AK17*RANDBETWEEN(110,120)*0.01),'D-2・D-３'!AK17-RANDBETWEEN(1,3)),0),0)&amp;"～"&amp;ROUND(IFERROR(IF(ABS('D-2・D-３'!AK17)&gt;=10,IF('D-2・D-３'!AK17&gt;=0,'D-2・D-３'!AK17*RANDBETWEEN(110,120)*0.01,'D-2・D-３'!AK17*RANDBETWEEN(80,90)*0.01),'D-2・D-３'!AK17+RANDBETWEEN(1,3)),0),0)&amp;"】")</f>
        <v/>
      </c>
      <c r="AL17" s="1026" t="str">
        <f>IF('D-2・D-３'!AL17="","",'D-2・D-３'!AL17)</f>
        <v/>
      </c>
      <c r="AM17" s="1045" t="str">
        <f>IF('D-2・D-３'!AM17="","",'D-2・D-３'!AM17)</f>
        <v/>
      </c>
      <c r="AN17" s="1028" t="str">
        <f ca="1">IF('D-2・D-３'!AN17="","","【"&amp;ROUND(IFERROR(IF(ABS('D-2・D-３'!AN17)&gt;=10,IF('D-2・D-３'!AN17&gt;=0,'D-2・D-３'!AN17*RANDBETWEEN(80,90)*0.01,'D-2・D-３'!AN17*RANDBETWEEN(110,120)*0.01),'D-2・D-３'!AN17-RANDBETWEEN(1,3)),0),0)&amp;"～"&amp;ROUND(IFERROR(IF(ABS('D-2・D-３'!AN17)&gt;=10,IF('D-2・D-３'!AN17&gt;=0,'D-2・D-３'!AN17*RANDBETWEEN(110,120)*0.01,'D-2・D-３'!AN17*RANDBETWEEN(80,90)*0.01),'D-2・D-３'!AN17+RANDBETWEEN(1,3)),0),0)&amp;"】")</f>
        <v/>
      </c>
      <c r="AO17" s="1025" t="str">
        <f>IF('D-2・D-３'!AO17="","",'D-2・D-３'!AO17)</f>
        <v/>
      </c>
      <c r="AP17" s="1029" t="str">
        <f>IF('D-2・D-３'!AP17="","",'D-2・D-３'!AP17)</f>
        <v/>
      </c>
      <c r="AQ17" s="1026" t="str">
        <f>IF('D-2・D-３'!AQ17="","",'D-2・D-３'!AQ17)</f>
        <v/>
      </c>
      <c r="AR17" s="1022" t="str">
        <f>IF('D-2・D-３'!AR17="","",'D-2・D-３'!AR17)</f>
        <v/>
      </c>
      <c r="AS17" s="1028" t="str">
        <f ca="1">IF('D-2・D-３'!AS17="","","【"&amp;ROUND(IFERROR(IF(ABS('D-2・D-３'!AS17)&gt;=10,IF('D-2・D-３'!AS17&gt;=0,'D-2・D-３'!AS17*RANDBETWEEN(80,90)*0.01,'D-2・D-３'!AS17*RANDBETWEEN(110,120)*0.01),'D-2・D-３'!AS17-RANDBETWEEN(1,3)),0),0)&amp;"～"&amp;ROUND(IFERROR(IF(ABS('D-2・D-３'!AS17)&gt;=10,IF('D-2・D-３'!AS17&gt;=0,'D-2・D-３'!AS17*RANDBETWEEN(110,120)*0.01,'D-2・D-３'!AS17*RANDBETWEEN(80,90)*0.01),'D-2・D-３'!AS17+RANDBETWEEN(1,3)),0),0)&amp;"】")</f>
        <v/>
      </c>
      <c r="AT17" s="1028" t="str">
        <f ca="1">IF('D-2・D-３'!AT17="","","【"&amp;ROUND(IFERROR(IF(ABS('D-2・D-３'!AT17)&gt;=10,IF('D-2・D-３'!AT17&gt;=0,'D-2・D-３'!AT17*RANDBETWEEN(80,90)*0.01,'D-2・D-３'!AT17*RANDBETWEEN(110,120)*0.01),'D-2・D-３'!AT17-RANDBETWEEN(1,3)),0),0)&amp;"～"&amp;ROUND(IFERROR(IF(ABS('D-2・D-３'!AT17)&gt;=10,IF('D-2・D-３'!AT17&gt;=0,'D-2・D-３'!AT17*RANDBETWEEN(110,120)*0.01,'D-2・D-３'!AT17*RANDBETWEEN(80,90)*0.01),'D-2・D-３'!AT17+RANDBETWEEN(1,3)),0),0)&amp;"】")</f>
        <v/>
      </c>
      <c r="AU17" s="1028" t="str">
        <f ca="1">IF('D-2・D-３'!AU17="","","【"&amp;ROUND(IFERROR(IF(ABS('D-2・D-３'!AU17)&gt;=10,IF('D-2・D-３'!AU17&gt;=0,'D-2・D-３'!AU17*RANDBETWEEN(80,90)*0.01,'D-2・D-３'!AU17*RANDBETWEEN(110,120)*0.01),'D-2・D-３'!AU17-RANDBETWEEN(1,3)),0),0)&amp;"～"&amp;ROUND(IFERROR(IF(ABS('D-2・D-３'!AU17)&gt;=10,IF('D-2・D-３'!AU17&gt;=0,'D-2・D-３'!AU17*RANDBETWEEN(110,120)*0.01,'D-2・D-３'!AU17*RANDBETWEEN(80,90)*0.01),'D-2・D-３'!AU17+RANDBETWEEN(1,3)),0),0)&amp;"】")</f>
        <v/>
      </c>
      <c r="AV17" s="1028" t="str">
        <f ca="1">IF('D-2・D-３'!AV17="","","【"&amp;ROUND(IFERROR(IF(ABS('D-2・D-３'!AV17)&gt;=10,IF('D-2・D-３'!AV17&gt;=0,'D-2・D-３'!AV17*RANDBETWEEN(80,90)*0.01,'D-2・D-３'!AV17*RANDBETWEEN(110,120)*0.01),'D-2・D-３'!AV17-RANDBETWEEN(1,3)),0),0)&amp;"～"&amp;ROUND(IFERROR(IF(ABS('D-2・D-３'!AV17)&gt;=10,IF('D-2・D-３'!AV17&gt;=0,'D-2・D-３'!AV17*RANDBETWEEN(110,120)*0.01,'D-2・D-３'!AV17*RANDBETWEEN(80,90)*0.01),'D-2・D-３'!AV17+RANDBETWEEN(1,3)),0),0)&amp;"】")</f>
        <v/>
      </c>
      <c r="AW17" s="1028" t="str">
        <f ca="1">IF('D-2・D-３'!AW17="","","【"&amp;ROUND(IFERROR(IF(ABS('D-2・D-３'!AW17)&gt;=10,IF('D-2・D-３'!AW17&gt;=0,'D-2・D-３'!AW17*RANDBETWEEN(80,90)*0.01,'D-2・D-３'!AW17*RANDBETWEEN(110,120)*0.01),'D-2・D-３'!AW17-RANDBETWEEN(1,3)),0),0)&amp;"～"&amp;ROUND(IFERROR(IF(ABS('D-2・D-３'!AW17)&gt;=10,IF('D-2・D-３'!AW17&gt;=0,'D-2・D-３'!AW17*RANDBETWEEN(110,120)*0.01,'D-2・D-３'!AW17*RANDBETWEEN(80,90)*0.01),'D-2・D-３'!AW17+RANDBETWEEN(1,3)),0),0)&amp;"】")</f>
        <v/>
      </c>
      <c r="AX17" s="1028" t="str">
        <f ca="1">IF('D-2・D-３'!AX17="","","【"&amp;ROUND(IFERROR(IF(ABS('D-2・D-３'!AX17)&gt;=10,IF('D-2・D-３'!AX17&gt;=0,'D-2・D-３'!AX17*RANDBETWEEN(80,90)*0.01,'D-2・D-３'!AX17*RANDBETWEEN(110,120)*0.01),'D-2・D-３'!AX17-RANDBETWEEN(1,3)),0),0)&amp;"～"&amp;ROUND(IFERROR(IF(ABS('D-2・D-３'!AX17)&gt;=10,IF('D-2・D-３'!AX17&gt;=0,'D-2・D-３'!AX17*RANDBETWEEN(110,120)*0.01,'D-2・D-３'!AX17*RANDBETWEEN(80,90)*0.01),'D-2・D-３'!AX17+RANDBETWEEN(1,3)),0),0)&amp;"】")</f>
        <v/>
      </c>
      <c r="AY17" s="1028"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1028"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1031" t="str">
        <f>IF('D-2・D-３'!BA17="","",'D-2・D-３'!BA17)</f>
        <v/>
      </c>
      <c r="BB17" s="1032"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1032"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1032" t="str">
        <f ca="1">IF('D-2・D-３'!BD17="","","【"&amp;ROUND(IFERROR(IF(ABS('D-2・D-３'!BD17)&gt;=10,IF('D-2・D-３'!BD17&gt;=0,'D-2・D-３'!BD17*RANDBETWEEN(80,90)*0.01,'D-2・D-３'!BD17*RANDBETWEEN(110,120)*0.01),'D-2・D-３'!BD17-RANDBETWEEN(1,3)),0),0)&amp;"～"&amp;ROUND(IFERROR(IF(ABS('D-2・D-３'!BD17)&gt;=10,IF('D-2・D-３'!BD17&gt;=0,'D-2・D-３'!BD17*RANDBETWEEN(110,120)*0.01,'D-2・D-３'!BD17*RANDBETWEEN(80,90)*0.01),'D-2・D-３'!BD17+RANDBETWEEN(1,3)),0),0)&amp;"】")</f>
        <v/>
      </c>
      <c r="BE17" s="1032" t="str">
        <f ca="1">IF('D-2・D-３'!BE17="","","【"&amp;ROUND(IFERROR(IF(ABS('D-2・D-３'!BE17)&gt;=10,IF('D-2・D-３'!BE17&gt;=0,'D-2・D-３'!BE17*RANDBETWEEN(80,90)*0.01,'D-2・D-３'!BE17*RANDBETWEEN(110,120)*0.01),'D-2・D-３'!BE17-RANDBETWEEN(1,3)),0),0)&amp;"～"&amp;ROUND(IFERROR(IF(ABS('D-2・D-３'!BE17)&gt;=10,IF('D-2・D-３'!BE17&gt;=0,'D-2・D-３'!BE17*RANDBETWEEN(110,120)*0.01,'D-2・D-３'!BE17*RANDBETWEEN(80,90)*0.01),'D-2・D-３'!BE17+RANDBETWEEN(1,3)),0),0)&amp;"】")</f>
        <v/>
      </c>
      <c r="BF17" s="1032"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1025" t="str">
        <f>IF('D-2・D-３'!BG17="","",'D-2・D-３'!BG17)</f>
        <v/>
      </c>
      <c r="BH17" s="1028"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1022" t="str">
        <f>IF('D-2・D-３'!BI17="","",'D-2・D-３'!BI17)</f>
        <v/>
      </c>
      <c r="BJ17" s="1028" t="str">
        <f ca="1">IF('D-2・D-３'!BJ17="","","【"&amp;ROUND(IFERROR(IF(ABS('D-2・D-３'!BJ17)&gt;=10,IF('D-2・D-３'!BJ17&gt;=0,'D-2・D-３'!BJ17*RANDBETWEEN(80,90)*0.01,'D-2・D-３'!BJ17*RANDBETWEEN(110,120)*0.01),'D-2・D-３'!BJ17-RANDBETWEEN(1,3)),0),0)&amp;"～"&amp;ROUND(IFERROR(IF(ABS('D-2・D-３'!BJ17)&gt;=10,IF('D-2・D-３'!BJ17&gt;=0,'D-2・D-３'!BJ17*RANDBETWEEN(110,120)*0.01,'D-2・D-３'!BJ17*RANDBETWEEN(80,90)*0.01),'D-2・D-３'!BJ17+RANDBETWEEN(1,3)),0),0)&amp;"】")</f>
        <v/>
      </c>
      <c r="BK17" s="1028"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1028" t="str">
        <f ca="1">IF('D-2・D-３'!BL17="","","【"&amp;ROUND(IFERROR(IF(ABS('D-2・D-３'!BL17)&gt;=10,IF('D-2・D-３'!BL17&gt;=0,'D-2・D-３'!BL17*RANDBETWEEN(80,90)*0.01,'D-2・D-３'!BL17*RANDBETWEEN(110,120)*0.01),'D-2・D-３'!BL17-RANDBETWEEN(1,3)),0),0)&amp;"～"&amp;ROUND(IFERROR(IF(ABS('D-2・D-３'!BL17)&gt;=10,IF('D-2・D-３'!BL17&gt;=0,'D-2・D-３'!BL17*RANDBETWEEN(110,120)*0.01,'D-2・D-３'!BL17*RANDBETWEEN(80,90)*0.01),'D-2・D-３'!BL17+RANDBETWEEN(1,3)),0),0)&amp;"】")</f>
        <v/>
      </c>
      <c r="BM17" s="1026" t="str">
        <f>IF('D-2・D-３'!BM17="","",'D-2・D-３'!BM17)</f>
        <v/>
      </c>
      <c r="BN17" s="1025" t="str">
        <f>IF('D-2・D-３'!BN17="","",'D-2・D-３'!BN17)</f>
        <v/>
      </c>
      <c r="BO17" s="1028" t="str">
        <f ca="1">IF('D-2・D-３'!BO17="","","【"&amp;ROUND(IFERROR(IF(ABS('D-2・D-３'!BO17)&gt;=10,IF('D-2・D-３'!BO17&gt;=0,'D-2・D-３'!BO17*RANDBETWEEN(80,90)*0.01,'D-2・D-３'!BO17*RANDBETWEEN(110,120)*0.01),'D-2・D-３'!BO17-RANDBETWEEN(1,3)),0),0)&amp;"～"&amp;ROUND(IFERROR(IF(ABS('D-2・D-３'!BO17)&gt;=10,IF('D-2・D-３'!BO17&gt;=0,'D-2・D-３'!BO17*RANDBETWEEN(110,120)*0.01,'D-2・D-３'!BO17*RANDBETWEEN(80,90)*0.01),'D-2・D-３'!BO17+RANDBETWEEN(1,3)),0),0)&amp;"】")</f>
        <v/>
      </c>
      <c r="BP17" s="1028" t="str">
        <f ca="1">IF('D-2・D-３'!BP17="","","【"&amp;ROUND(IFERROR(IF(ABS('D-2・D-３'!BP17)&gt;=10,IF('D-2・D-３'!BP17&gt;=0,'D-2・D-３'!BP17*RANDBETWEEN(80,90)*0.01,'D-2・D-３'!BP17*RANDBETWEEN(110,120)*0.01),'D-2・D-３'!BP17-RANDBETWEEN(1,3)),0),0)&amp;"～"&amp;ROUND(IFERROR(IF(ABS('D-2・D-３'!BP17)&gt;=10,IF('D-2・D-３'!BP17&gt;=0,'D-2・D-３'!BP17*RANDBETWEEN(110,120)*0.01,'D-2・D-３'!BP17*RANDBETWEEN(80,90)*0.01),'D-2・D-３'!BP17+RANDBETWEEN(1,3)),0),0)&amp;"】")</f>
        <v/>
      </c>
      <c r="BQ17" s="1028" t="str">
        <f ca="1">IF('D-2・D-３'!BQ17="","","【"&amp;ROUND(IFERROR(IF(ABS('D-2・D-３'!BQ17)&gt;=10,IF('D-2・D-３'!BQ17&gt;=0,'D-2・D-３'!BQ17*RANDBETWEEN(80,90)*0.01,'D-2・D-３'!BQ17*RANDBETWEEN(110,120)*0.01),'D-2・D-３'!BQ17-RANDBETWEEN(1,3)),0),0)&amp;"～"&amp;ROUND(IFERROR(IF(ABS('D-2・D-３'!BQ17)&gt;=10,IF('D-2・D-３'!BQ17&gt;=0,'D-2・D-３'!BQ17*RANDBETWEEN(110,120)*0.01,'D-2・D-３'!BQ17*RANDBETWEEN(80,90)*0.01),'D-2・D-３'!BQ17+RANDBETWEEN(1,3)),0),0)&amp;"】")</f>
        <v/>
      </c>
      <c r="BR17" s="1028" t="str">
        <f ca="1">IF('D-2・D-３'!BR17="","","【"&amp;ROUND(IFERROR(IF(ABS('D-2・D-３'!BR17)&gt;=10,IF('D-2・D-３'!BR17&gt;=0,'D-2・D-３'!BR17*RANDBETWEEN(80,90)*0.01,'D-2・D-３'!BR17*RANDBETWEEN(110,120)*0.01),'D-2・D-３'!BR17-RANDBETWEEN(1,3)),0),0)&amp;"～"&amp;ROUND(IFERROR(IF(ABS('D-2・D-３'!BR17)&gt;=10,IF('D-2・D-３'!BR17&gt;=0,'D-2・D-３'!BR17*RANDBETWEEN(110,120)*0.01,'D-2・D-３'!BR17*RANDBETWEEN(80,90)*0.01),'D-2・D-３'!BR17+RANDBETWEEN(1,3)),0),0)&amp;"】")</f>
        <v/>
      </c>
      <c r="BS17" s="1028" t="str">
        <f ca="1">IF('D-2・D-３'!BS17="","","【"&amp;ROUND(IFERROR(IF(ABS('D-2・D-３'!BS17)&gt;=10,IF('D-2・D-３'!BS17&gt;=0,'D-2・D-３'!BS17*RANDBETWEEN(80,90)*0.01,'D-2・D-３'!BS17*RANDBETWEEN(110,120)*0.01),'D-2・D-３'!BS17-RANDBETWEEN(1,3)),0),0)&amp;"～"&amp;ROUND(IFERROR(IF(ABS('D-2・D-３'!BS17)&gt;=10,IF('D-2・D-３'!BS17&gt;=0,'D-2・D-３'!BS17*RANDBETWEEN(110,120)*0.01,'D-2・D-３'!BS17*RANDBETWEEN(80,90)*0.01),'D-2・D-３'!BS17+RANDBETWEEN(1,3)),0),0)&amp;"】")</f>
        <v/>
      </c>
      <c r="BT17" s="1034" t="str">
        <f ca="1">IF('D-2・D-３'!BT17="","","【"&amp;ROUND(IFERROR(IF(ABS('D-2・D-３'!BT17)&gt;=10,IF('D-2・D-３'!BT17&gt;=0,'D-2・D-３'!BT17*RANDBETWEEN(80,90)*0.01,'D-2・D-３'!BT17*RANDBETWEEN(110,120)*0.01),'D-2・D-３'!BT17-RANDBETWEEN(1,3)),0),0)&amp;"～"&amp;ROUND(IFERROR(IF(ABS('D-2・D-３'!BT17)&gt;=10,IF('D-2・D-３'!BT17&gt;=0,'D-2・D-３'!BT17*RANDBETWEEN(110,120)*0.01,'D-2・D-３'!BT17*RANDBETWEEN(80,90)*0.01),'D-2・D-３'!BT17+RANDBETWEEN(1,3)),0),0)&amp;"】")</f>
        <v/>
      </c>
    </row>
    <row r="18" spans="2:72" ht="18" customHeight="1" x14ac:dyDescent="0.15">
      <c r="B18" s="1336">
        <v>5</v>
      </c>
      <c r="C18" s="1337"/>
      <c r="D18" s="1022" t="str">
        <f>IF('D-2・D-３'!D18="","",'D-2・D-３'!D18)</f>
        <v/>
      </c>
      <c r="E18" s="1023" t="str">
        <f>IF('D-2・D-３'!E18="","",'D-2・D-３'!E18)</f>
        <v/>
      </c>
      <c r="F18" s="1024" t="str">
        <f>IF('D-2・D-３'!F18="","",'D-2・D-３'!F18)</f>
        <v/>
      </c>
      <c r="G18" s="1025" t="str">
        <f>IF('D-2・D-３'!G18="","",'D-2・D-３'!G18)</f>
        <v/>
      </c>
      <c r="H18" s="1022" t="str">
        <f>IF('D-2・D-３'!H18="","",'D-2・D-３'!H18)</f>
        <v/>
      </c>
      <c r="I18" s="1023" t="str">
        <f>IF('D-2・D-３'!I18="","",'D-2・D-３'!I18)</f>
        <v/>
      </c>
      <c r="J18" s="1022" t="str">
        <f>IF('D-2・D-３'!J18="","",'D-2・D-３'!J18)</f>
        <v/>
      </c>
      <c r="K18" s="1023" t="str">
        <f>IF('D-2・D-３'!K18="","",'D-2・D-３'!K18)</f>
        <v/>
      </c>
      <c r="L18" s="1022" t="str">
        <f>IF('D-2・D-３'!L18="","",'D-2・D-３'!L18)</f>
        <v/>
      </c>
      <c r="M18" s="1023" t="str">
        <f>IF('D-2・D-３'!M18="","",'D-2・D-３'!M18)</f>
        <v/>
      </c>
      <c r="N18" s="1022" t="str">
        <f>IF('D-2・D-３'!N18="","",'D-2・D-３'!N18)</f>
        <v/>
      </c>
      <c r="O18" s="1023" t="str">
        <f>IF('D-2・D-３'!O18="","",'D-2・D-３'!O18)</f>
        <v/>
      </c>
      <c r="P18" s="1022" t="str">
        <f>IF('D-2・D-３'!P18="","",'D-2・D-３'!P18)</f>
        <v/>
      </c>
      <c r="Q18" s="1023" t="str">
        <f>IF('D-2・D-３'!Q18="","",'D-2・D-３'!Q18)</f>
        <v/>
      </c>
      <c r="R18" s="1022" t="str">
        <f>IF('D-2・D-３'!R18="","",'D-2・D-３'!R18)</f>
        <v/>
      </c>
      <c r="S18" s="1044" t="str">
        <f>IF('D-2・D-３'!S18="","",'D-2・D-３'!S18)</f>
        <v/>
      </c>
      <c r="T18" s="1022" t="str">
        <f>IF('D-2・D-３'!T18="","",'D-2・D-３'!T18)</f>
        <v/>
      </c>
      <c r="U18" s="1023" t="str">
        <f>IF('D-2・D-３'!U18="","",'D-2・D-３'!U18)</f>
        <v/>
      </c>
      <c r="V18" s="1023" t="str">
        <f>IF('D-2・D-３'!V18="","",'D-2・D-３'!V18)</f>
        <v/>
      </c>
      <c r="W18" s="1023" t="str">
        <f>IF('D-2・D-３'!W18="","",'D-2・D-３'!W18)</f>
        <v/>
      </c>
      <c r="X18" s="1023" t="str">
        <f>IF('D-2・D-３'!X18="","",'D-2・D-３'!X18)</f>
        <v/>
      </c>
      <c r="Y18" s="1022" t="str">
        <f>IF('D-2・D-３'!Y18="","",'D-2・D-３'!Y18)</f>
        <v/>
      </c>
      <c r="Z18" s="1026" t="str">
        <f>IF('D-2・D-３'!Z18="","",'D-2・D-３'!Z18)</f>
        <v/>
      </c>
      <c r="AA18" s="1026" t="str">
        <f>IF('D-2・D-３'!AA18="","",'D-2・D-３'!AA18)</f>
        <v/>
      </c>
      <c r="AB18" s="1025" t="str">
        <f>IF('D-2・D-３'!AB18="","",'D-2・D-３'!AB18)</f>
        <v/>
      </c>
      <c r="AC18" s="1025" t="str">
        <f>IF('D-2・D-３'!AC18="","",'D-2・D-３'!AC18)</f>
        <v/>
      </c>
      <c r="AD18" s="1025" t="str">
        <f>IF('D-2・D-３'!AD18="","",'D-2・D-３'!AD18)</f>
        <v/>
      </c>
      <c r="AE18" s="1025" t="str">
        <f>IF('D-2・D-３'!AE18="","",'D-2・D-３'!AE18)</f>
        <v/>
      </c>
      <c r="AF18" s="1025" t="str">
        <f>IF('D-2・D-３'!AF18="","",'D-2・D-３'!AF18)</f>
        <v/>
      </c>
      <c r="AG18" s="1027" t="str">
        <f>IF('D-2・D-３'!AG18="","",'D-2・D-３'!AG18)</f>
        <v/>
      </c>
      <c r="AH18" s="1025" t="str">
        <f>IF('D-2・D-３'!AH18="","",'D-2・D-３'!AH18)</f>
        <v/>
      </c>
      <c r="AI18" s="1028" t="str">
        <f ca="1">IF('D-2・D-３'!AI18="","","【"&amp;ROUND(IFERROR(IF(ABS('D-2・D-３'!AI18)&gt;=10,IF('D-2・D-３'!AI18&gt;=0,'D-2・D-３'!AI18*RANDBETWEEN(80,90)*0.01,'D-2・D-３'!AI18*RANDBETWEEN(110,120)*0.01),'D-2・D-３'!AI18-RANDBETWEEN(1,3)),0),0)&amp;"～"&amp;ROUND(IFERROR(IF(ABS('D-2・D-３'!AI18)&gt;=10,IF('D-2・D-３'!AI18&gt;=0,'D-2・D-３'!AI18*RANDBETWEEN(110,120)*0.01,'D-2・D-３'!AI18*RANDBETWEEN(80,90)*0.01),'D-2・D-３'!AI18+RANDBETWEEN(1,3)),0),0)&amp;"】")</f>
        <v/>
      </c>
      <c r="AJ18" s="1029" t="str">
        <f ca="1">IF('D-2・D-３'!AJ18="","","【"&amp;ROUND(IFERROR(IF(ABS('D-2・D-３'!AJ18)&gt;=10,IF('D-2・D-３'!AJ18&gt;=0,'D-2・D-３'!AJ18*RANDBETWEEN(80,90)*0.01,'D-2・D-３'!AJ18*RANDBETWEEN(110,120)*0.01),'D-2・D-３'!AJ18-RANDBETWEEN(1,3)),0),0)&amp;"～"&amp;ROUND(IFERROR(IF(ABS('D-2・D-３'!AJ18)&gt;=10,IF('D-2・D-３'!AJ18&gt;=0,'D-2・D-３'!AJ18*RANDBETWEEN(110,120)*0.01,'D-2・D-３'!AJ18*RANDBETWEEN(80,90)*0.01),'D-2・D-３'!AJ18+RANDBETWEEN(1,3)),0),0)&amp;"】")</f>
        <v/>
      </c>
      <c r="AK18" s="1028" t="str">
        <f ca="1">IF('D-2・D-３'!AK18="","","【"&amp;ROUND(IFERROR(IF(ABS('D-2・D-３'!AK18)&gt;=10,IF('D-2・D-３'!AK18&gt;=0,'D-2・D-３'!AK18*RANDBETWEEN(80,90)*0.01,'D-2・D-３'!AK18*RANDBETWEEN(110,120)*0.01),'D-2・D-３'!AK18-RANDBETWEEN(1,3)),0),0)&amp;"～"&amp;ROUND(IFERROR(IF(ABS('D-2・D-３'!AK18)&gt;=10,IF('D-2・D-３'!AK18&gt;=0,'D-2・D-３'!AK18*RANDBETWEEN(110,120)*0.01,'D-2・D-３'!AK18*RANDBETWEEN(80,90)*0.01),'D-2・D-３'!AK18+RANDBETWEEN(1,3)),0),0)&amp;"】")</f>
        <v/>
      </c>
      <c r="AL18" s="1026" t="str">
        <f>IF('D-2・D-３'!AL18="","",'D-2・D-３'!AL18)</f>
        <v/>
      </c>
      <c r="AM18" s="1045" t="str">
        <f>IF('D-2・D-３'!AM18="","",'D-2・D-３'!AM18)</f>
        <v/>
      </c>
      <c r="AN18" s="1028" t="str">
        <f ca="1">IF('D-2・D-３'!AN18="","","【"&amp;ROUND(IFERROR(IF(ABS('D-2・D-３'!AN18)&gt;=10,IF('D-2・D-３'!AN18&gt;=0,'D-2・D-３'!AN18*RANDBETWEEN(80,90)*0.01,'D-2・D-３'!AN18*RANDBETWEEN(110,120)*0.01),'D-2・D-３'!AN18-RANDBETWEEN(1,3)),0),0)&amp;"～"&amp;ROUND(IFERROR(IF(ABS('D-2・D-３'!AN18)&gt;=10,IF('D-2・D-３'!AN18&gt;=0,'D-2・D-３'!AN18*RANDBETWEEN(110,120)*0.01,'D-2・D-３'!AN18*RANDBETWEEN(80,90)*0.01),'D-2・D-３'!AN18+RANDBETWEEN(1,3)),0),0)&amp;"】")</f>
        <v/>
      </c>
      <c r="AO18" s="1025" t="str">
        <f>IF('D-2・D-３'!AO18="","",'D-2・D-３'!AO18)</f>
        <v/>
      </c>
      <c r="AP18" s="1029" t="str">
        <f>IF('D-2・D-３'!AP18="","",'D-2・D-３'!AP18)</f>
        <v/>
      </c>
      <c r="AQ18" s="1026" t="str">
        <f>IF('D-2・D-３'!AQ18="","",'D-2・D-３'!AQ18)</f>
        <v/>
      </c>
      <c r="AR18" s="1022" t="str">
        <f>IF('D-2・D-３'!AR18="","",'D-2・D-３'!AR18)</f>
        <v/>
      </c>
      <c r="AS18" s="1028" t="str">
        <f ca="1">IF('D-2・D-３'!AS18="","","【"&amp;ROUND(IFERROR(IF(ABS('D-2・D-３'!AS18)&gt;=10,IF('D-2・D-３'!AS18&gt;=0,'D-2・D-３'!AS18*RANDBETWEEN(80,90)*0.01,'D-2・D-３'!AS18*RANDBETWEEN(110,120)*0.01),'D-2・D-３'!AS18-RANDBETWEEN(1,3)),0),0)&amp;"～"&amp;ROUND(IFERROR(IF(ABS('D-2・D-３'!AS18)&gt;=10,IF('D-2・D-３'!AS18&gt;=0,'D-2・D-３'!AS18*RANDBETWEEN(110,120)*0.01,'D-2・D-３'!AS18*RANDBETWEEN(80,90)*0.01),'D-2・D-３'!AS18+RANDBETWEEN(1,3)),0),0)&amp;"】")</f>
        <v/>
      </c>
      <c r="AT18" s="1028" t="str">
        <f ca="1">IF('D-2・D-３'!AT18="","","【"&amp;ROUND(IFERROR(IF(ABS('D-2・D-３'!AT18)&gt;=10,IF('D-2・D-３'!AT18&gt;=0,'D-2・D-３'!AT18*RANDBETWEEN(80,90)*0.01,'D-2・D-３'!AT18*RANDBETWEEN(110,120)*0.01),'D-2・D-３'!AT18-RANDBETWEEN(1,3)),0),0)&amp;"～"&amp;ROUND(IFERROR(IF(ABS('D-2・D-３'!AT18)&gt;=10,IF('D-2・D-３'!AT18&gt;=0,'D-2・D-３'!AT18*RANDBETWEEN(110,120)*0.01,'D-2・D-３'!AT18*RANDBETWEEN(80,90)*0.01),'D-2・D-３'!AT18+RANDBETWEEN(1,3)),0),0)&amp;"】")</f>
        <v/>
      </c>
      <c r="AU18" s="1028" t="str">
        <f ca="1">IF('D-2・D-３'!AU18="","","【"&amp;ROUND(IFERROR(IF(ABS('D-2・D-３'!AU18)&gt;=10,IF('D-2・D-３'!AU18&gt;=0,'D-2・D-３'!AU18*RANDBETWEEN(80,90)*0.01,'D-2・D-３'!AU18*RANDBETWEEN(110,120)*0.01),'D-2・D-３'!AU18-RANDBETWEEN(1,3)),0),0)&amp;"～"&amp;ROUND(IFERROR(IF(ABS('D-2・D-３'!AU18)&gt;=10,IF('D-2・D-３'!AU18&gt;=0,'D-2・D-３'!AU18*RANDBETWEEN(110,120)*0.01,'D-2・D-３'!AU18*RANDBETWEEN(80,90)*0.01),'D-2・D-３'!AU18+RANDBETWEEN(1,3)),0),0)&amp;"】")</f>
        <v/>
      </c>
      <c r="AV18" s="1028" t="str">
        <f ca="1">IF('D-2・D-３'!AV18="","","【"&amp;ROUND(IFERROR(IF(ABS('D-2・D-３'!AV18)&gt;=10,IF('D-2・D-３'!AV18&gt;=0,'D-2・D-３'!AV18*RANDBETWEEN(80,90)*0.01,'D-2・D-３'!AV18*RANDBETWEEN(110,120)*0.01),'D-2・D-３'!AV18-RANDBETWEEN(1,3)),0),0)&amp;"～"&amp;ROUND(IFERROR(IF(ABS('D-2・D-３'!AV18)&gt;=10,IF('D-2・D-３'!AV18&gt;=0,'D-2・D-３'!AV18*RANDBETWEEN(110,120)*0.01,'D-2・D-３'!AV18*RANDBETWEEN(80,90)*0.01),'D-2・D-３'!AV18+RANDBETWEEN(1,3)),0),0)&amp;"】")</f>
        <v/>
      </c>
      <c r="AW18" s="1028" t="str">
        <f ca="1">IF('D-2・D-３'!AW18="","","【"&amp;ROUND(IFERROR(IF(ABS('D-2・D-３'!AW18)&gt;=10,IF('D-2・D-３'!AW18&gt;=0,'D-2・D-３'!AW18*RANDBETWEEN(80,90)*0.01,'D-2・D-３'!AW18*RANDBETWEEN(110,120)*0.01),'D-2・D-３'!AW18-RANDBETWEEN(1,3)),0),0)&amp;"～"&amp;ROUND(IFERROR(IF(ABS('D-2・D-３'!AW18)&gt;=10,IF('D-2・D-３'!AW18&gt;=0,'D-2・D-３'!AW18*RANDBETWEEN(110,120)*0.01,'D-2・D-３'!AW18*RANDBETWEEN(80,90)*0.01),'D-2・D-３'!AW18+RANDBETWEEN(1,3)),0),0)&amp;"】")</f>
        <v/>
      </c>
      <c r="AX18" s="1028" t="str">
        <f ca="1">IF('D-2・D-３'!AX18="","","【"&amp;ROUND(IFERROR(IF(ABS('D-2・D-３'!AX18)&gt;=10,IF('D-2・D-３'!AX18&gt;=0,'D-2・D-３'!AX18*RANDBETWEEN(80,90)*0.01,'D-2・D-３'!AX18*RANDBETWEEN(110,120)*0.01),'D-2・D-３'!AX18-RANDBETWEEN(1,3)),0),0)&amp;"～"&amp;ROUND(IFERROR(IF(ABS('D-2・D-３'!AX18)&gt;=10,IF('D-2・D-３'!AX18&gt;=0,'D-2・D-３'!AX18*RANDBETWEEN(110,120)*0.01,'D-2・D-３'!AX18*RANDBETWEEN(80,90)*0.01),'D-2・D-３'!AX18+RANDBETWEEN(1,3)),0),0)&amp;"】")</f>
        <v/>
      </c>
      <c r="AY18" s="1028"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1028"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1031" t="str">
        <f>IF('D-2・D-３'!BA18="","",'D-2・D-３'!BA18)</f>
        <v/>
      </c>
      <c r="BB18" s="1032"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1032"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1032" t="str">
        <f ca="1">IF('D-2・D-３'!BD18="","","【"&amp;ROUND(IFERROR(IF(ABS('D-2・D-３'!BD18)&gt;=10,IF('D-2・D-３'!BD18&gt;=0,'D-2・D-３'!BD18*RANDBETWEEN(80,90)*0.01,'D-2・D-３'!BD18*RANDBETWEEN(110,120)*0.01),'D-2・D-３'!BD18-RANDBETWEEN(1,3)),0),0)&amp;"～"&amp;ROUND(IFERROR(IF(ABS('D-2・D-３'!BD18)&gt;=10,IF('D-2・D-３'!BD18&gt;=0,'D-2・D-３'!BD18*RANDBETWEEN(110,120)*0.01,'D-2・D-３'!BD18*RANDBETWEEN(80,90)*0.01),'D-2・D-３'!BD18+RANDBETWEEN(1,3)),0),0)&amp;"】")</f>
        <v/>
      </c>
      <c r="BE18" s="1032" t="str">
        <f ca="1">IF('D-2・D-３'!BE18="","","【"&amp;ROUND(IFERROR(IF(ABS('D-2・D-３'!BE18)&gt;=10,IF('D-2・D-３'!BE18&gt;=0,'D-2・D-３'!BE18*RANDBETWEEN(80,90)*0.01,'D-2・D-３'!BE18*RANDBETWEEN(110,120)*0.01),'D-2・D-３'!BE18-RANDBETWEEN(1,3)),0),0)&amp;"～"&amp;ROUND(IFERROR(IF(ABS('D-2・D-３'!BE18)&gt;=10,IF('D-2・D-３'!BE18&gt;=0,'D-2・D-３'!BE18*RANDBETWEEN(110,120)*0.01,'D-2・D-３'!BE18*RANDBETWEEN(80,90)*0.01),'D-2・D-３'!BE18+RANDBETWEEN(1,3)),0),0)&amp;"】")</f>
        <v/>
      </c>
      <c r="BF18" s="1032"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1025" t="str">
        <f>IF('D-2・D-３'!BG18="","",'D-2・D-３'!BG18)</f>
        <v/>
      </c>
      <c r="BH18" s="1028"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1022" t="str">
        <f>IF('D-2・D-３'!BI18="","",'D-2・D-３'!BI18)</f>
        <v/>
      </c>
      <c r="BJ18" s="1028" t="str">
        <f ca="1">IF('D-2・D-３'!BJ18="","","【"&amp;ROUND(IFERROR(IF(ABS('D-2・D-３'!BJ18)&gt;=10,IF('D-2・D-３'!BJ18&gt;=0,'D-2・D-３'!BJ18*RANDBETWEEN(80,90)*0.01,'D-2・D-３'!BJ18*RANDBETWEEN(110,120)*0.01),'D-2・D-３'!BJ18-RANDBETWEEN(1,3)),0),0)&amp;"～"&amp;ROUND(IFERROR(IF(ABS('D-2・D-３'!BJ18)&gt;=10,IF('D-2・D-３'!BJ18&gt;=0,'D-2・D-３'!BJ18*RANDBETWEEN(110,120)*0.01,'D-2・D-３'!BJ18*RANDBETWEEN(80,90)*0.01),'D-2・D-３'!BJ18+RANDBETWEEN(1,3)),0),0)&amp;"】")</f>
        <v/>
      </c>
      <c r="BK18" s="1028"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1028" t="str">
        <f ca="1">IF('D-2・D-３'!BL18="","","【"&amp;ROUND(IFERROR(IF(ABS('D-2・D-３'!BL18)&gt;=10,IF('D-2・D-３'!BL18&gt;=0,'D-2・D-３'!BL18*RANDBETWEEN(80,90)*0.01,'D-2・D-３'!BL18*RANDBETWEEN(110,120)*0.01),'D-2・D-３'!BL18-RANDBETWEEN(1,3)),0),0)&amp;"～"&amp;ROUND(IFERROR(IF(ABS('D-2・D-３'!BL18)&gt;=10,IF('D-2・D-３'!BL18&gt;=0,'D-2・D-３'!BL18*RANDBETWEEN(110,120)*0.01,'D-2・D-３'!BL18*RANDBETWEEN(80,90)*0.01),'D-2・D-３'!BL18+RANDBETWEEN(1,3)),0),0)&amp;"】")</f>
        <v/>
      </c>
      <c r="BM18" s="1026" t="str">
        <f>IF('D-2・D-３'!BM18="","",'D-2・D-３'!BM18)</f>
        <v/>
      </c>
      <c r="BN18" s="1025" t="str">
        <f>IF('D-2・D-３'!BN18="","",'D-2・D-３'!BN18)</f>
        <v/>
      </c>
      <c r="BO18" s="1028" t="str">
        <f ca="1">IF('D-2・D-３'!BO18="","","【"&amp;ROUND(IFERROR(IF(ABS('D-2・D-３'!BO18)&gt;=10,IF('D-2・D-３'!BO18&gt;=0,'D-2・D-３'!BO18*RANDBETWEEN(80,90)*0.01,'D-2・D-３'!BO18*RANDBETWEEN(110,120)*0.01),'D-2・D-３'!BO18-RANDBETWEEN(1,3)),0),0)&amp;"～"&amp;ROUND(IFERROR(IF(ABS('D-2・D-３'!BO18)&gt;=10,IF('D-2・D-３'!BO18&gt;=0,'D-2・D-３'!BO18*RANDBETWEEN(110,120)*0.01,'D-2・D-３'!BO18*RANDBETWEEN(80,90)*0.01),'D-2・D-３'!BO18+RANDBETWEEN(1,3)),0),0)&amp;"】")</f>
        <v/>
      </c>
      <c r="BP18" s="1028" t="str">
        <f ca="1">IF('D-2・D-３'!BP18="","","【"&amp;ROUND(IFERROR(IF(ABS('D-2・D-３'!BP18)&gt;=10,IF('D-2・D-３'!BP18&gt;=0,'D-2・D-３'!BP18*RANDBETWEEN(80,90)*0.01,'D-2・D-３'!BP18*RANDBETWEEN(110,120)*0.01),'D-2・D-３'!BP18-RANDBETWEEN(1,3)),0),0)&amp;"～"&amp;ROUND(IFERROR(IF(ABS('D-2・D-３'!BP18)&gt;=10,IF('D-2・D-３'!BP18&gt;=0,'D-2・D-３'!BP18*RANDBETWEEN(110,120)*0.01,'D-2・D-３'!BP18*RANDBETWEEN(80,90)*0.01),'D-2・D-３'!BP18+RANDBETWEEN(1,3)),0),0)&amp;"】")</f>
        <v/>
      </c>
      <c r="BQ18" s="1028" t="str">
        <f ca="1">IF('D-2・D-３'!BQ18="","","【"&amp;ROUND(IFERROR(IF(ABS('D-2・D-３'!BQ18)&gt;=10,IF('D-2・D-３'!BQ18&gt;=0,'D-2・D-３'!BQ18*RANDBETWEEN(80,90)*0.01,'D-2・D-３'!BQ18*RANDBETWEEN(110,120)*0.01),'D-2・D-３'!BQ18-RANDBETWEEN(1,3)),0),0)&amp;"～"&amp;ROUND(IFERROR(IF(ABS('D-2・D-３'!BQ18)&gt;=10,IF('D-2・D-３'!BQ18&gt;=0,'D-2・D-３'!BQ18*RANDBETWEEN(110,120)*0.01,'D-2・D-３'!BQ18*RANDBETWEEN(80,90)*0.01),'D-2・D-３'!BQ18+RANDBETWEEN(1,3)),0),0)&amp;"】")</f>
        <v/>
      </c>
      <c r="BR18" s="1028" t="str">
        <f ca="1">IF('D-2・D-３'!BR18="","","【"&amp;ROUND(IFERROR(IF(ABS('D-2・D-３'!BR18)&gt;=10,IF('D-2・D-３'!BR18&gt;=0,'D-2・D-３'!BR18*RANDBETWEEN(80,90)*0.01,'D-2・D-３'!BR18*RANDBETWEEN(110,120)*0.01),'D-2・D-３'!BR18-RANDBETWEEN(1,3)),0),0)&amp;"～"&amp;ROUND(IFERROR(IF(ABS('D-2・D-３'!BR18)&gt;=10,IF('D-2・D-３'!BR18&gt;=0,'D-2・D-３'!BR18*RANDBETWEEN(110,120)*0.01,'D-2・D-３'!BR18*RANDBETWEEN(80,90)*0.01),'D-2・D-３'!BR18+RANDBETWEEN(1,3)),0),0)&amp;"】")</f>
        <v/>
      </c>
      <c r="BS18" s="1028" t="str">
        <f ca="1">IF('D-2・D-３'!BS18="","","【"&amp;ROUND(IFERROR(IF(ABS('D-2・D-３'!BS18)&gt;=10,IF('D-2・D-３'!BS18&gt;=0,'D-2・D-３'!BS18*RANDBETWEEN(80,90)*0.01,'D-2・D-３'!BS18*RANDBETWEEN(110,120)*0.01),'D-2・D-３'!BS18-RANDBETWEEN(1,3)),0),0)&amp;"～"&amp;ROUND(IFERROR(IF(ABS('D-2・D-３'!BS18)&gt;=10,IF('D-2・D-３'!BS18&gt;=0,'D-2・D-３'!BS18*RANDBETWEEN(110,120)*0.01,'D-2・D-３'!BS18*RANDBETWEEN(80,90)*0.01),'D-2・D-３'!BS18+RANDBETWEEN(1,3)),0),0)&amp;"】")</f>
        <v/>
      </c>
      <c r="BT18" s="1034" t="str">
        <f ca="1">IF('D-2・D-３'!BT18="","","【"&amp;ROUND(IFERROR(IF(ABS('D-2・D-３'!BT18)&gt;=10,IF('D-2・D-３'!BT18&gt;=0,'D-2・D-３'!BT18*RANDBETWEEN(80,90)*0.01,'D-2・D-３'!BT18*RANDBETWEEN(110,120)*0.01),'D-2・D-３'!BT18-RANDBETWEEN(1,3)),0),0)&amp;"～"&amp;ROUND(IFERROR(IF(ABS('D-2・D-３'!BT18)&gt;=10,IF('D-2・D-３'!BT18&gt;=0,'D-2・D-３'!BT18*RANDBETWEEN(110,120)*0.01,'D-2・D-３'!BT18*RANDBETWEEN(80,90)*0.01),'D-2・D-３'!BT18+RANDBETWEEN(1,3)),0),0)&amp;"】")</f>
        <v/>
      </c>
    </row>
    <row r="19" spans="2:72" ht="18" customHeight="1" x14ac:dyDescent="0.15">
      <c r="B19" s="1336">
        <v>6</v>
      </c>
      <c r="C19" s="1337"/>
      <c r="D19" s="1022" t="str">
        <f>IF('D-2・D-３'!D19="","",'D-2・D-３'!D19)</f>
        <v/>
      </c>
      <c r="E19" s="1023" t="str">
        <f>IF('D-2・D-３'!E19="","",'D-2・D-３'!E19)</f>
        <v/>
      </c>
      <c r="F19" s="1024" t="str">
        <f>IF('D-2・D-３'!F19="","",'D-2・D-３'!F19)</f>
        <v/>
      </c>
      <c r="G19" s="1025" t="str">
        <f>IF('D-2・D-３'!G19="","",'D-2・D-３'!G19)</f>
        <v/>
      </c>
      <c r="H19" s="1022" t="str">
        <f>IF('D-2・D-３'!H19="","",'D-2・D-３'!H19)</f>
        <v/>
      </c>
      <c r="I19" s="1023" t="str">
        <f>IF('D-2・D-３'!I19="","",'D-2・D-３'!I19)</f>
        <v/>
      </c>
      <c r="J19" s="1022" t="str">
        <f>IF('D-2・D-３'!J19="","",'D-2・D-３'!J19)</f>
        <v/>
      </c>
      <c r="K19" s="1023" t="str">
        <f>IF('D-2・D-３'!K19="","",'D-2・D-３'!K19)</f>
        <v/>
      </c>
      <c r="L19" s="1022" t="str">
        <f>IF('D-2・D-３'!L19="","",'D-2・D-３'!L19)</f>
        <v/>
      </c>
      <c r="M19" s="1023" t="str">
        <f>IF('D-2・D-３'!M19="","",'D-2・D-３'!M19)</f>
        <v/>
      </c>
      <c r="N19" s="1022" t="str">
        <f>IF('D-2・D-３'!N19="","",'D-2・D-３'!N19)</f>
        <v/>
      </c>
      <c r="O19" s="1023" t="str">
        <f>IF('D-2・D-３'!O19="","",'D-2・D-３'!O19)</f>
        <v/>
      </c>
      <c r="P19" s="1022" t="str">
        <f>IF('D-2・D-３'!P19="","",'D-2・D-３'!P19)</f>
        <v/>
      </c>
      <c r="Q19" s="1023" t="str">
        <f>IF('D-2・D-３'!Q19="","",'D-2・D-３'!Q19)</f>
        <v/>
      </c>
      <c r="R19" s="1022" t="str">
        <f>IF('D-2・D-３'!R19="","",'D-2・D-３'!R19)</f>
        <v/>
      </c>
      <c r="S19" s="1044" t="str">
        <f>IF('D-2・D-３'!S19="","",'D-2・D-３'!S19)</f>
        <v/>
      </c>
      <c r="T19" s="1022" t="str">
        <f>IF('D-2・D-３'!T19="","",'D-2・D-３'!T19)</f>
        <v/>
      </c>
      <c r="U19" s="1023" t="str">
        <f>IF('D-2・D-３'!U19="","",'D-2・D-３'!U19)</f>
        <v/>
      </c>
      <c r="V19" s="1023" t="str">
        <f>IF('D-2・D-３'!V19="","",'D-2・D-３'!V19)</f>
        <v/>
      </c>
      <c r="W19" s="1023" t="str">
        <f>IF('D-2・D-３'!W19="","",'D-2・D-３'!W19)</f>
        <v/>
      </c>
      <c r="X19" s="1023" t="str">
        <f>IF('D-2・D-３'!X19="","",'D-2・D-３'!X19)</f>
        <v/>
      </c>
      <c r="Y19" s="1022" t="str">
        <f>IF('D-2・D-３'!Y19="","",'D-2・D-３'!Y19)</f>
        <v/>
      </c>
      <c r="Z19" s="1026" t="str">
        <f>IF('D-2・D-３'!Z19="","",'D-2・D-３'!Z19)</f>
        <v/>
      </c>
      <c r="AA19" s="1026" t="str">
        <f>IF('D-2・D-３'!AA19="","",'D-2・D-３'!AA19)</f>
        <v/>
      </c>
      <c r="AB19" s="1025" t="str">
        <f>IF('D-2・D-３'!AB19="","",'D-2・D-３'!AB19)</f>
        <v/>
      </c>
      <c r="AC19" s="1025" t="str">
        <f>IF('D-2・D-３'!AC19="","",'D-2・D-３'!AC19)</f>
        <v/>
      </c>
      <c r="AD19" s="1025" t="str">
        <f>IF('D-2・D-３'!AD19="","",'D-2・D-３'!AD19)</f>
        <v/>
      </c>
      <c r="AE19" s="1025" t="str">
        <f>IF('D-2・D-３'!AE19="","",'D-2・D-３'!AE19)</f>
        <v/>
      </c>
      <c r="AF19" s="1025" t="str">
        <f>IF('D-2・D-３'!AF19="","",'D-2・D-３'!AF19)</f>
        <v/>
      </c>
      <c r="AG19" s="1027" t="str">
        <f>IF('D-2・D-３'!AG19="","",'D-2・D-３'!AG19)</f>
        <v/>
      </c>
      <c r="AH19" s="1025" t="str">
        <f>IF('D-2・D-３'!AH19="","",'D-2・D-３'!AH19)</f>
        <v/>
      </c>
      <c r="AI19" s="1028" t="str">
        <f ca="1">IF('D-2・D-３'!AI19="","","【"&amp;ROUND(IFERROR(IF(ABS('D-2・D-３'!AI19)&gt;=10,IF('D-2・D-３'!AI19&gt;=0,'D-2・D-３'!AI19*RANDBETWEEN(80,90)*0.01,'D-2・D-３'!AI19*RANDBETWEEN(110,120)*0.01),'D-2・D-３'!AI19-RANDBETWEEN(1,3)),0),0)&amp;"～"&amp;ROUND(IFERROR(IF(ABS('D-2・D-３'!AI19)&gt;=10,IF('D-2・D-３'!AI19&gt;=0,'D-2・D-３'!AI19*RANDBETWEEN(110,120)*0.01,'D-2・D-３'!AI19*RANDBETWEEN(80,90)*0.01),'D-2・D-３'!AI19+RANDBETWEEN(1,3)),0),0)&amp;"】")</f>
        <v/>
      </c>
      <c r="AJ19" s="1029" t="str">
        <f ca="1">IF('D-2・D-３'!AJ19="","","【"&amp;ROUND(IFERROR(IF(ABS('D-2・D-３'!AJ19)&gt;=10,IF('D-2・D-３'!AJ19&gt;=0,'D-2・D-３'!AJ19*RANDBETWEEN(80,90)*0.01,'D-2・D-３'!AJ19*RANDBETWEEN(110,120)*0.01),'D-2・D-３'!AJ19-RANDBETWEEN(1,3)),0),0)&amp;"～"&amp;ROUND(IFERROR(IF(ABS('D-2・D-３'!AJ19)&gt;=10,IF('D-2・D-３'!AJ19&gt;=0,'D-2・D-３'!AJ19*RANDBETWEEN(110,120)*0.01,'D-2・D-３'!AJ19*RANDBETWEEN(80,90)*0.01),'D-2・D-３'!AJ19+RANDBETWEEN(1,3)),0),0)&amp;"】")</f>
        <v/>
      </c>
      <c r="AK19" s="1028" t="str">
        <f ca="1">IF('D-2・D-３'!AK19="","","【"&amp;ROUND(IFERROR(IF(ABS('D-2・D-３'!AK19)&gt;=10,IF('D-2・D-３'!AK19&gt;=0,'D-2・D-３'!AK19*RANDBETWEEN(80,90)*0.01,'D-2・D-３'!AK19*RANDBETWEEN(110,120)*0.01),'D-2・D-３'!AK19-RANDBETWEEN(1,3)),0),0)&amp;"～"&amp;ROUND(IFERROR(IF(ABS('D-2・D-３'!AK19)&gt;=10,IF('D-2・D-３'!AK19&gt;=0,'D-2・D-３'!AK19*RANDBETWEEN(110,120)*0.01,'D-2・D-３'!AK19*RANDBETWEEN(80,90)*0.01),'D-2・D-３'!AK19+RANDBETWEEN(1,3)),0),0)&amp;"】")</f>
        <v/>
      </c>
      <c r="AL19" s="1026" t="str">
        <f>IF('D-2・D-３'!AL19="","",'D-2・D-３'!AL19)</f>
        <v/>
      </c>
      <c r="AM19" s="1045" t="str">
        <f>IF('D-2・D-３'!AM19="","",'D-2・D-３'!AM19)</f>
        <v/>
      </c>
      <c r="AN19" s="1028" t="str">
        <f ca="1">IF('D-2・D-３'!AN19="","","【"&amp;ROUND(IFERROR(IF(ABS('D-2・D-３'!AN19)&gt;=10,IF('D-2・D-３'!AN19&gt;=0,'D-2・D-３'!AN19*RANDBETWEEN(80,90)*0.01,'D-2・D-３'!AN19*RANDBETWEEN(110,120)*0.01),'D-2・D-３'!AN19-RANDBETWEEN(1,3)),0),0)&amp;"～"&amp;ROUND(IFERROR(IF(ABS('D-2・D-３'!AN19)&gt;=10,IF('D-2・D-３'!AN19&gt;=0,'D-2・D-３'!AN19*RANDBETWEEN(110,120)*0.01,'D-2・D-３'!AN19*RANDBETWEEN(80,90)*0.01),'D-2・D-３'!AN19+RANDBETWEEN(1,3)),0),0)&amp;"】")</f>
        <v/>
      </c>
      <c r="AO19" s="1025" t="str">
        <f>IF('D-2・D-３'!AO19="","",'D-2・D-３'!AO19)</f>
        <v/>
      </c>
      <c r="AP19" s="1029" t="str">
        <f>IF('D-2・D-３'!AP19="","",'D-2・D-３'!AP19)</f>
        <v/>
      </c>
      <c r="AQ19" s="1026" t="str">
        <f>IF('D-2・D-３'!AQ19="","",'D-2・D-３'!AQ19)</f>
        <v/>
      </c>
      <c r="AR19" s="1022" t="str">
        <f>IF('D-2・D-３'!AR19="","",'D-2・D-３'!AR19)</f>
        <v/>
      </c>
      <c r="AS19" s="1028" t="str">
        <f ca="1">IF('D-2・D-３'!AS19="","","【"&amp;ROUND(IFERROR(IF(ABS('D-2・D-３'!AS19)&gt;=10,IF('D-2・D-３'!AS19&gt;=0,'D-2・D-３'!AS19*RANDBETWEEN(80,90)*0.01,'D-2・D-３'!AS19*RANDBETWEEN(110,120)*0.01),'D-2・D-３'!AS19-RANDBETWEEN(1,3)),0),0)&amp;"～"&amp;ROUND(IFERROR(IF(ABS('D-2・D-３'!AS19)&gt;=10,IF('D-2・D-３'!AS19&gt;=0,'D-2・D-３'!AS19*RANDBETWEEN(110,120)*0.01,'D-2・D-３'!AS19*RANDBETWEEN(80,90)*0.01),'D-2・D-３'!AS19+RANDBETWEEN(1,3)),0),0)&amp;"】")</f>
        <v/>
      </c>
      <c r="AT19" s="1028" t="str">
        <f ca="1">IF('D-2・D-３'!AT19="","","【"&amp;ROUND(IFERROR(IF(ABS('D-2・D-３'!AT19)&gt;=10,IF('D-2・D-３'!AT19&gt;=0,'D-2・D-３'!AT19*RANDBETWEEN(80,90)*0.01,'D-2・D-３'!AT19*RANDBETWEEN(110,120)*0.01),'D-2・D-３'!AT19-RANDBETWEEN(1,3)),0),0)&amp;"～"&amp;ROUND(IFERROR(IF(ABS('D-2・D-３'!AT19)&gt;=10,IF('D-2・D-３'!AT19&gt;=0,'D-2・D-３'!AT19*RANDBETWEEN(110,120)*0.01,'D-2・D-３'!AT19*RANDBETWEEN(80,90)*0.01),'D-2・D-３'!AT19+RANDBETWEEN(1,3)),0),0)&amp;"】")</f>
        <v/>
      </c>
      <c r="AU19" s="1028" t="str">
        <f ca="1">IF('D-2・D-３'!AU19="","","【"&amp;ROUND(IFERROR(IF(ABS('D-2・D-３'!AU19)&gt;=10,IF('D-2・D-３'!AU19&gt;=0,'D-2・D-３'!AU19*RANDBETWEEN(80,90)*0.01,'D-2・D-３'!AU19*RANDBETWEEN(110,120)*0.01),'D-2・D-３'!AU19-RANDBETWEEN(1,3)),0),0)&amp;"～"&amp;ROUND(IFERROR(IF(ABS('D-2・D-３'!AU19)&gt;=10,IF('D-2・D-３'!AU19&gt;=0,'D-2・D-３'!AU19*RANDBETWEEN(110,120)*0.01,'D-2・D-３'!AU19*RANDBETWEEN(80,90)*0.01),'D-2・D-３'!AU19+RANDBETWEEN(1,3)),0),0)&amp;"】")</f>
        <v/>
      </c>
      <c r="AV19" s="1028" t="str">
        <f ca="1">IF('D-2・D-３'!AV19="","","【"&amp;ROUND(IFERROR(IF(ABS('D-2・D-３'!AV19)&gt;=10,IF('D-2・D-３'!AV19&gt;=0,'D-2・D-３'!AV19*RANDBETWEEN(80,90)*0.01,'D-2・D-３'!AV19*RANDBETWEEN(110,120)*0.01),'D-2・D-３'!AV19-RANDBETWEEN(1,3)),0),0)&amp;"～"&amp;ROUND(IFERROR(IF(ABS('D-2・D-３'!AV19)&gt;=10,IF('D-2・D-３'!AV19&gt;=0,'D-2・D-３'!AV19*RANDBETWEEN(110,120)*0.01,'D-2・D-３'!AV19*RANDBETWEEN(80,90)*0.01),'D-2・D-３'!AV19+RANDBETWEEN(1,3)),0),0)&amp;"】")</f>
        <v/>
      </c>
      <c r="AW19" s="1028" t="str">
        <f ca="1">IF('D-2・D-３'!AW19="","","【"&amp;ROUND(IFERROR(IF(ABS('D-2・D-３'!AW19)&gt;=10,IF('D-2・D-３'!AW19&gt;=0,'D-2・D-３'!AW19*RANDBETWEEN(80,90)*0.01,'D-2・D-３'!AW19*RANDBETWEEN(110,120)*0.01),'D-2・D-３'!AW19-RANDBETWEEN(1,3)),0),0)&amp;"～"&amp;ROUND(IFERROR(IF(ABS('D-2・D-３'!AW19)&gt;=10,IF('D-2・D-３'!AW19&gt;=0,'D-2・D-３'!AW19*RANDBETWEEN(110,120)*0.01,'D-2・D-３'!AW19*RANDBETWEEN(80,90)*0.01),'D-2・D-３'!AW19+RANDBETWEEN(1,3)),0),0)&amp;"】")</f>
        <v/>
      </c>
      <c r="AX19" s="1028" t="str">
        <f ca="1">IF('D-2・D-３'!AX19="","","【"&amp;ROUND(IFERROR(IF(ABS('D-2・D-３'!AX19)&gt;=10,IF('D-2・D-３'!AX19&gt;=0,'D-2・D-３'!AX19*RANDBETWEEN(80,90)*0.01,'D-2・D-３'!AX19*RANDBETWEEN(110,120)*0.01),'D-2・D-３'!AX19-RANDBETWEEN(1,3)),0),0)&amp;"～"&amp;ROUND(IFERROR(IF(ABS('D-2・D-３'!AX19)&gt;=10,IF('D-2・D-３'!AX19&gt;=0,'D-2・D-３'!AX19*RANDBETWEEN(110,120)*0.01,'D-2・D-３'!AX19*RANDBETWEEN(80,90)*0.01),'D-2・D-３'!AX19+RANDBETWEEN(1,3)),0),0)&amp;"】")</f>
        <v/>
      </c>
      <c r="AY19" s="1028"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1028"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1031" t="str">
        <f>IF('D-2・D-３'!BA19="","",'D-2・D-３'!BA19)</f>
        <v/>
      </c>
      <c r="BB19" s="1032"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1032"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1032" t="str">
        <f ca="1">IF('D-2・D-３'!BD19="","","【"&amp;ROUND(IFERROR(IF(ABS('D-2・D-３'!BD19)&gt;=10,IF('D-2・D-３'!BD19&gt;=0,'D-2・D-３'!BD19*RANDBETWEEN(80,90)*0.01,'D-2・D-３'!BD19*RANDBETWEEN(110,120)*0.01),'D-2・D-３'!BD19-RANDBETWEEN(1,3)),0),0)&amp;"～"&amp;ROUND(IFERROR(IF(ABS('D-2・D-３'!BD19)&gt;=10,IF('D-2・D-３'!BD19&gt;=0,'D-2・D-３'!BD19*RANDBETWEEN(110,120)*0.01,'D-2・D-３'!BD19*RANDBETWEEN(80,90)*0.01),'D-2・D-３'!BD19+RANDBETWEEN(1,3)),0),0)&amp;"】")</f>
        <v/>
      </c>
      <c r="BE19" s="1032" t="str">
        <f ca="1">IF('D-2・D-３'!BE19="","","【"&amp;ROUND(IFERROR(IF(ABS('D-2・D-３'!BE19)&gt;=10,IF('D-2・D-３'!BE19&gt;=0,'D-2・D-３'!BE19*RANDBETWEEN(80,90)*0.01,'D-2・D-３'!BE19*RANDBETWEEN(110,120)*0.01),'D-2・D-３'!BE19-RANDBETWEEN(1,3)),0),0)&amp;"～"&amp;ROUND(IFERROR(IF(ABS('D-2・D-３'!BE19)&gt;=10,IF('D-2・D-３'!BE19&gt;=0,'D-2・D-３'!BE19*RANDBETWEEN(110,120)*0.01,'D-2・D-３'!BE19*RANDBETWEEN(80,90)*0.01),'D-2・D-３'!BE19+RANDBETWEEN(1,3)),0),0)&amp;"】")</f>
        <v/>
      </c>
      <c r="BF19" s="1032"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1025" t="str">
        <f>IF('D-2・D-３'!BG19="","",'D-2・D-３'!BG19)</f>
        <v/>
      </c>
      <c r="BH19" s="1028"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1022" t="str">
        <f>IF('D-2・D-３'!BI19="","",'D-2・D-３'!BI19)</f>
        <v/>
      </c>
      <c r="BJ19" s="1028" t="str">
        <f ca="1">IF('D-2・D-３'!BJ19="","","【"&amp;ROUND(IFERROR(IF(ABS('D-2・D-３'!BJ19)&gt;=10,IF('D-2・D-３'!BJ19&gt;=0,'D-2・D-３'!BJ19*RANDBETWEEN(80,90)*0.01,'D-2・D-３'!BJ19*RANDBETWEEN(110,120)*0.01),'D-2・D-３'!BJ19-RANDBETWEEN(1,3)),0),0)&amp;"～"&amp;ROUND(IFERROR(IF(ABS('D-2・D-３'!BJ19)&gt;=10,IF('D-2・D-３'!BJ19&gt;=0,'D-2・D-３'!BJ19*RANDBETWEEN(110,120)*0.01,'D-2・D-３'!BJ19*RANDBETWEEN(80,90)*0.01),'D-2・D-３'!BJ19+RANDBETWEEN(1,3)),0),0)&amp;"】")</f>
        <v/>
      </c>
      <c r="BK19" s="1028"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1028" t="str">
        <f ca="1">IF('D-2・D-３'!BL19="","","【"&amp;ROUND(IFERROR(IF(ABS('D-2・D-３'!BL19)&gt;=10,IF('D-2・D-３'!BL19&gt;=0,'D-2・D-３'!BL19*RANDBETWEEN(80,90)*0.01,'D-2・D-３'!BL19*RANDBETWEEN(110,120)*0.01),'D-2・D-３'!BL19-RANDBETWEEN(1,3)),0),0)&amp;"～"&amp;ROUND(IFERROR(IF(ABS('D-2・D-３'!BL19)&gt;=10,IF('D-2・D-３'!BL19&gt;=0,'D-2・D-３'!BL19*RANDBETWEEN(110,120)*0.01,'D-2・D-３'!BL19*RANDBETWEEN(80,90)*0.01),'D-2・D-３'!BL19+RANDBETWEEN(1,3)),0),0)&amp;"】")</f>
        <v/>
      </c>
      <c r="BM19" s="1026" t="str">
        <f>IF('D-2・D-３'!BM19="","",'D-2・D-３'!BM19)</f>
        <v/>
      </c>
      <c r="BN19" s="1025" t="str">
        <f>IF('D-2・D-３'!BN19="","",'D-2・D-３'!BN19)</f>
        <v/>
      </c>
      <c r="BO19" s="1028" t="str">
        <f ca="1">IF('D-2・D-３'!BO19="","","【"&amp;ROUND(IFERROR(IF(ABS('D-2・D-３'!BO19)&gt;=10,IF('D-2・D-３'!BO19&gt;=0,'D-2・D-３'!BO19*RANDBETWEEN(80,90)*0.01,'D-2・D-３'!BO19*RANDBETWEEN(110,120)*0.01),'D-2・D-３'!BO19-RANDBETWEEN(1,3)),0),0)&amp;"～"&amp;ROUND(IFERROR(IF(ABS('D-2・D-３'!BO19)&gt;=10,IF('D-2・D-３'!BO19&gt;=0,'D-2・D-３'!BO19*RANDBETWEEN(110,120)*0.01,'D-2・D-３'!BO19*RANDBETWEEN(80,90)*0.01),'D-2・D-３'!BO19+RANDBETWEEN(1,3)),0),0)&amp;"】")</f>
        <v/>
      </c>
      <c r="BP19" s="1028" t="str">
        <f ca="1">IF('D-2・D-３'!BP19="","","【"&amp;ROUND(IFERROR(IF(ABS('D-2・D-３'!BP19)&gt;=10,IF('D-2・D-３'!BP19&gt;=0,'D-2・D-３'!BP19*RANDBETWEEN(80,90)*0.01,'D-2・D-３'!BP19*RANDBETWEEN(110,120)*0.01),'D-2・D-３'!BP19-RANDBETWEEN(1,3)),0),0)&amp;"～"&amp;ROUND(IFERROR(IF(ABS('D-2・D-３'!BP19)&gt;=10,IF('D-2・D-３'!BP19&gt;=0,'D-2・D-３'!BP19*RANDBETWEEN(110,120)*0.01,'D-2・D-３'!BP19*RANDBETWEEN(80,90)*0.01),'D-2・D-３'!BP19+RANDBETWEEN(1,3)),0),0)&amp;"】")</f>
        <v/>
      </c>
      <c r="BQ19" s="1028" t="str">
        <f ca="1">IF('D-2・D-３'!BQ19="","","【"&amp;ROUND(IFERROR(IF(ABS('D-2・D-３'!BQ19)&gt;=10,IF('D-2・D-３'!BQ19&gt;=0,'D-2・D-３'!BQ19*RANDBETWEEN(80,90)*0.01,'D-2・D-３'!BQ19*RANDBETWEEN(110,120)*0.01),'D-2・D-３'!BQ19-RANDBETWEEN(1,3)),0),0)&amp;"～"&amp;ROUND(IFERROR(IF(ABS('D-2・D-３'!BQ19)&gt;=10,IF('D-2・D-３'!BQ19&gt;=0,'D-2・D-３'!BQ19*RANDBETWEEN(110,120)*0.01,'D-2・D-３'!BQ19*RANDBETWEEN(80,90)*0.01),'D-2・D-３'!BQ19+RANDBETWEEN(1,3)),0),0)&amp;"】")</f>
        <v/>
      </c>
      <c r="BR19" s="1028" t="str">
        <f ca="1">IF('D-2・D-３'!BR19="","","【"&amp;ROUND(IFERROR(IF(ABS('D-2・D-３'!BR19)&gt;=10,IF('D-2・D-３'!BR19&gt;=0,'D-2・D-３'!BR19*RANDBETWEEN(80,90)*0.01,'D-2・D-３'!BR19*RANDBETWEEN(110,120)*0.01),'D-2・D-３'!BR19-RANDBETWEEN(1,3)),0),0)&amp;"～"&amp;ROUND(IFERROR(IF(ABS('D-2・D-３'!BR19)&gt;=10,IF('D-2・D-３'!BR19&gt;=0,'D-2・D-３'!BR19*RANDBETWEEN(110,120)*0.01,'D-2・D-３'!BR19*RANDBETWEEN(80,90)*0.01),'D-2・D-３'!BR19+RANDBETWEEN(1,3)),0),0)&amp;"】")</f>
        <v/>
      </c>
      <c r="BS19" s="1028" t="str">
        <f ca="1">IF('D-2・D-３'!BS19="","","【"&amp;ROUND(IFERROR(IF(ABS('D-2・D-３'!BS19)&gt;=10,IF('D-2・D-３'!BS19&gt;=0,'D-2・D-３'!BS19*RANDBETWEEN(80,90)*0.01,'D-2・D-３'!BS19*RANDBETWEEN(110,120)*0.01),'D-2・D-３'!BS19-RANDBETWEEN(1,3)),0),0)&amp;"～"&amp;ROUND(IFERROR(IF(ABS('D-2・D-３'!BS19)&gt;=10,IF('D-2・D-３'!BS19&gt;=0,'D-2・D-３'!BS19*RANDBETWEEN(110,120)*0.01,'D-2・D-３'!BS19*RANDBETWEEN(80,90)*0.01),'D-2・D-３'!BS19+RANDBETWEEN(1,3)),0),0)&amp;"】")</f>
        <v/>
      </c>
      <c r="BT19" s="1034" t="str">
        <f ca="1">IF('D-2・D-３'!BT19="","","【"&amp;ROUND(IFERROR(IF(ABS('D-2・D-３'!BT19)&gt;=10,IF('D-2・D-３'!BT19&gt;=0,'D-2・D-３'!BT19*RANDBETWEEN(80,90)*0.01,'D-2・D-３'!BT19*RANDBETWEEN(110,120)*0.01),'D-2・D-３'!BT19-RANDBETWEEN(1,3)),0),0)&amp;"～"&amp;ROUND(IFERROR(IF(ABS('D-2・D-３'!BT19)&gt;=10,IF('D-2・D-３'!BT19&gt;=0,'D-2・D-３'!BT19*RANDBETWEEN(110,120)*0.01,'D-2・D-３'!BT19*RANDBETWEEN(80,90)*0.01),'D-2・D-３'!BT19+RANDBETWEEN(1,3)),0),0)&amp;"】")</f>
        <v/>
      </c>
    </row>
    <row r="20" spans="2:72" ht="18" customHeight="1" x14ac:dyDescent="0.15">
      <c r="B20" s="1336">
        <v>7</v>
      </c>
      <c r="C20" s="1337"/>
      <c r="D20" s="1022" t="str">
        <f>IF('D-2・D-３'!D20="","",'D-2・D-３'!D20)</f>
        <v/>
      </c>
      <c r="E20" s="1023" t="str">
        <f>IF('D-2・D-３'!E20="","",'D-2・D-３'!E20)</f>
        <v/>
      </c>
      <c r="F20" s="1024" t="str">
        <f>IF('D-2・D-３'!F20="","",'D-2・D-３'!F20)</f>
        <v/>
      </c>
      <c r="G20" s="1025" t="str">
        <f>IF('D-2・D-３'!G20="","",'D-2・D-３'!G20)</f>
        <v/>
      </c>
      <c r="H20" s="1022" t="str">
        <f>IF('D-2・D-３'!H20="","",'D-2・D-３'!H20)</f>
        <v/>
      </c>
      <c r="I20" s="1023" t="str">
        <f>IF('D-2・D-３'!I20="","",'D-2・D-３'!I20)</f>
        <v/>
      </c>
      <c r="J20" s="1022" t="str">
        <f>IF('D-2・D-３'!J20="","",'D-2・D-３'!J20)</f>
        <v/>
      </c>
      <c r="K20" s="1023" t="str">
        <f>IF('D-2・D-３'!K20="","",'D-2・D-３'!K20)</f>
        <v/>
      </c>
      <c r="L20" s="1022" t="str">
        <f>IF('D-2・D-３'!L20="","",'D-2・D-３'!L20)</f>
        <v/>
      </c>
      <c r="M20" s="1023" t="str">
        <f>IF('D-2・D-３'!M20="","",'D-2・D-３'!M20)</f>
        <v/>
      </c>
      <c r="N20" s="1022" t="str">
        <f>IF('D-2・D-３'!N20="","",'D-2・D-３'!N20)</f>
        <v/>
      </c>
      <c r="O20" s="1023" t="str">
        <f>IF('D-2・D-３'!O20="","",'D-2・D-３'!O20)</f>
        <v/>
      </c>
      <c r="P20" s="1022" t="str">
        <f>IF('D-2・D-３'!P20="","",'D-2・D-３'!P20)</f>
        <v/>
      </c>
      <c r="Q20" s="1023" t="str">
        <f>IF('D-2・D-３'!Q20="","",'D-2・D-３'!Q20)</f>
        <v/>
      </c>
      <c r="R20" s="1022" t="str">
        <f>IF('D-2・D-３'!R20="","",'D-2・D-３'!R20)</f>
        <v/>
      </c>
      <c r="S20" s="1044" t="str">
        <f>IF('D-2・D-３'!S20="","",'D-2・D-３'!S20)</f>
        <v/>
      </c>
      <c r="T20" s="1022" t="str">
        <f>IF('D-2・D-３'!T20="","",'D-2・D-３'!T20)</f>
        <v/>
      </c>
      <c r="U20" s="1023" t="str">
        <f>IF('D-2・D-３'!U20="","",'D-2・D-３'!U20)</f>
        <v/>
      </c>
      <c r="V20" s="1023" t="str">
        <f>IF('D-2・D-３'!V20="","",'D-2・D-３'!V20)</f>
        <v/>
      </c>
      <c r="W20" s="1023" t="str">
        <f>IF('D-2・D-３'!W20="","",'D-2・D-３'!W20)</f>
        <v/>
      </c>
      <c r="X20" s="1023" t="str">
        <f>IF('D-2・D-３'!X20="","",'D-2・D-３'!X20)</f>
        <v/>
      </c>
      <c r="Y20" s="1022" t="str">
        <f>IF('D-2・D-３'!Y20="","",'D-2・D-３'!Y20)</f>
        <v/>
      </c>
      <c r="Z20" s="1026" t="str">
        <f>IF('D-2・D-３'!Z20="","",'D-2・D-３'!Z20)</f>
        <v/>
      </c>
      <c r="AA20" s="1026" t="str">
        <f>IF('D-2・D-３'!AA20="","",'D-2・D-３'!AA20)</f>
        <v/>
      </c>
      <c r="AB20" s="1025" t="str">
        <f>IF('D-2・D-３'!AB20="","",'D-2・D-３'!AB20)</f>
        <v/>
      </c>
      <c r="AC20" s="1025" t="str">
        <f>IF('D-2・D-３'!AC20="","",'D-2・D-３'!AC20)</f>
        <v/>
      </c>
      <c r="AD20" s="1025" t="str">
        <f>IF('D-2・D-３'!AD20="","",'D-2・D-３'!AD20)</f>
        <v/>
      </c>
      <c r="AE20" s="1025" t="str">
        <f>IF('D-2・D-３'!AE20="","",'D-2・D-３'!AE20)</f>
        <v/>
      </c>
      <c r="AF20" s="1025" t="str">
        <f>IF('D-2・D-３'!AF20="","",'D-2・D-３'!AF20)</f>
        <v/>
      </c>
      <c r="AG20" s="1027" t="str">
        <f>IF('D-2・D-３'!AG20="","",'D-2・D-３'!AG20)</f>
        <v/>
      </c>
      <c r="AH20" s="1025" t="str">
        <f>IF('D-2・D-３'!AH20="","",'D-2・D-３'!AH20)</f>
        <v/>
      </c>
      <c r="AI20" s="1028" t="str">
        <f ca="1">IF('D-2・D-３'!AI20="","","【"&amp;ROUND(IFERROR(IF(ABS('D-2・D-３'!AI20)&gt;=10,IF('D-2・D-３'!AI20&gt;=0,'D-2・D-３'!AI20*RANDBETWEEN(80,90)*0.01,'D-2・D-３'!AI20*RANDBETWEEN(110,120)*0.01),'D-2・D-３'!AI20-RANDBETWEEN(1,3)),0),0)&amp;"～"&amp;ROUND(IFERROR(IF(ABS('D-2・D-３'!AI20)&gt;=10,IF('D-2・D-３'!AI20&gt;=0,'D-2・D-３'!AI20*RANDBETWEEN(110,120)*0.01,'D-2・D-３'!AI20*RANDBETWEEN(80,90)*0.01),'D-2・D-３'!AI20+RANDBETWEEN(1,3)),0),0)&amp;"】")</f>
        <v/>
      </c>
      <c r="AJ20" s="1029" t="str">
        <f ca="1">IF('D-2・D-３'!AJ20="","","【"&amp;ROUND(IFERROR(IF(ABS('D-2・D-３'!AJ20)&gt;=10,IF('D-2・D-３'!AJ20&gt;=0,'D-2・D-３'!AJ20*RANDBETWEEN(80,90)*0.01,'D-2・D-３'!AJ20*RANDBETWEEN(110,120)*0.01),'D-2・D-３'!AJ20-RANDBETWEEN(1,3)),0),0)&amp;"～"&amp;ROUND(IFERROR(IF(ABS('D-2・D-３'!AJ20)&gt;=10,IF('D-2・D-３'!AJ20&gt;=0,'D-2・D-３'!AJ20*RANDBETWEEN(110,120)*0.01,'D-2・D-３'!AJ20*RANDBETWEEN(80,90)*0.01),'D-2・D-３'!AJ20+RANDBETWEEN(1,3)),0),0)&amp;"】")</f>
        <v/>
      </c>
      <c r="AK20" s="1028" t="str">
        <f ca="1">IF('D-2・D-３'!AK20="","","【"&amp;ROUND(IFERROR(IF(ABS('D-2・D-３'!AK20)&gt;=10,IF('D-2・D-３'!AK20&gt;=0,'D-2・D-３'!AK20*RANDBETWEEN(80,90)*0.01,'D-2・D-３'!AK20*RANDBETWEEN(110,120)*0.01),'D-2・D-３'!AK20-RANDBETWEEN(1,3)),0),0)&amp;"～"&amp;ROUND(IFERROR(IF(ABS('D-2・D-３'!AK20)&gt;=10,IF('D-2・D-３'!AK20&gt;=0,'D-2・D-３'!AK20*RANDBETWEEN(110,120)*0.01,'D-2・D-３'!AK20*RANDBETWEEN(80,90)*0.01),'D-2・D-３'!AK20+RANDBETWEEN(1,3)),0),0)&amp;"】")</f>
        <v/>
      </c>
      <c r="AL20" s="1026" t="str">
        <f>IF('D-2・D-３'!AL20="","",'D-2・D-３'!AL20)</f>
        <v/>
      </c>
      <c r="AM20" s="1045" t="str">
        <f>IF('D-2・D-３'!AM20="","",'D-2・D-３'!AM20)</f>
        <v/>
      </c>
      <c r="AN20" s="1028" t="str">
        <f ca="1">IF('D-2・D-３'!AN20="","","【"&amp;ROUND(IFERROR(IF(ABS('D-2・D-３'!AN20)&gt;=10,IF('D-2・D-３'!AN20&gt;=0,'D-2・D-３'!AN20*RANDBETWEEN(80,90)*0.01,'D-2・D-３'!AN20*RANDBETWEEN(110,120)*0.01),'D-2・D-３'!AN20-RANDBETWEEN(1,3)),0),0)&amp;"～"&amp;ROUND(IFERROR(IF(ABS('D-2・D-３'!AN20)&gt;=10,IF('D-2・D-３'!AN20&gt;=0,'D-2・D-３'!AN20*RANDBETWEEN(110,120)*0.01,'D-2・D-３'!AN20*RANDBETWEEN(80,90)*0.01),'D-2・D-３'!AN20+RANDBETWEEN(1,3)),0),0)&amp;"】")</f>
        <v/>
      </c>
      <c r="AO20" s="1025" t="str">
        <f>IF('D-2・D-３'!AO20="","",'D-2・D-３'!AO20)</f>
        <v/>
      </c>
      <c r="AP20" s="1029" t="str">
        <f>IF('D-2・D-３'!AP20="","",'D-2・D-３'!AP20)</f>
        <v/>
      </c>
      <c r="AQ20" s="1026" t="str">
        <f>IF('D-2・D-３'!AQ20="","",'D-2・D-３'!AQ20)</f>
        <v/>
      </c>
      <c r="AR20" s="1022" t="str">
        <f>IF('D-2・D-３'!AR20="","",'D-2・D-３'!AR20)</f>
        <v/>
      </c>
      <c r="AS20" s="1028" t="str">
        <f ca="1">IF('D-2・D-３'!AS20="","","【"&amp;ROUND(IFERROR(IF(ABS('D-2・D-３'!AS20)&gt;=10,IF('D-2・D-３'!AS20&gt;=0,'D-2・D-３'!AS20*RANDBETWEEN(80,90)*0.01,'D-2・D-３'!AS20*RANDBETWEEN(110,120)*0.01),'D-2・D-３'!AS20-RANDBETWEEN(1,3)),0),0)&amp;"～"&amp;ROUND(IFERROR(IF(ABS('D-2・D-３'!AS20)&gt;=10,IF('D-2・D-３'!AS20&gt;=0,'D-2・D-３'!AS20*RANDBETWEEN(110,120)*0.01,'D-2・D-３'!AS20*RANDBETWEEN(80,90)*0.01),'D-2・D-３'!AS20+RANDBETWEEN(1,3)),0),0)&amp;"】")</f>
        <v/>
      </c>
      <c r="AT20" s="1028" t="str">
        <f ca="1">IF('D-2・D-３'!AT20="","","【"&amp;ROUND(IFERROR(IF(ABS('D-2・D-３'!AT20)&gt;=10,IF('D-2・D-３'!AT20&gt;=0,'D-2・D-３'!AT20*RANDBETWEEN(80,90)*0.01,'D-2・D-３'!AT20*RANDBETWEEN(110,120)*0.01),'D-2・D-３'!AT20-RANDBETWEEN(1,3)),0),0)&amp;"～"&amp;ROUND(IFERROR(IF(ABS('D-2・D-３'!AT20)&gt;=10,IF('D-2・D-３'!AT20&gt;=0,'D-2・D-３'!AT20*RANDBETWEEN(110,120)*0.01,'D-2・D-３'!AT20*RANDBETWEEN(80,90)*0.01),'D-2・D-３'!AT20+RANDBETWEEN(1,3)),0),0)&amp;"】")</f>
        <v/>
      </c>
      <c r="AU20" s="1028" t="str">
        <f ca="1">IF('D-2・D-３'!AU20="","","【"&amp;ROUND(IFERROR(IF(ABS('D-2・D-３'!AU20)&gt;=10,IF('D-2・D-３'!AU20&gt;=0,'D-2・D-３'!AU20*RANDBETWEEN(80,90)*0.01,'D-2・D-３'!AU20*RANDBETWEEN(110,120)*0.01),'D-2・D-３'!AU20-RANDBETWEEN(1,3)),0),0)&amp;"～"&amp;ROUND(IFERROR(IF(ABS('D-2・D-３'!AU20)&gt;=10,IF('D-2・D-３'!AU20&gt;=0,'D-2・D-３'!AU20*RANDBETWEEN(110,120)*0.01,'D-2・D-３'!AU20*RANDBETWEEN(80,90)*0.01),'D-2・D-３'!AU20+RANDBETWEEN(1,3)),0),0)&amp;"】")</f>
        <v/>
      </c>
      <c r="AV20" s="1028" t="str">
        <f ca="1">IF('D-2・D-３'!AV20="","","【"&amp;ROUND(IFERROR(IF(ABS('D-2・D-３'!AV20)&gt;=10,IF('D-2・D-３'!AV20&gt;=0,'D-2・D-３'!AV20*RANDBETWEEN(80,90)*0.01,'D-2・D-３'!AV20*RANDBETWEEN(110,120)*0.01),'D-2・D-３'!AV20-RANDBETWEEN(1,3)),0),0)&amp;"～"&amp;ROUND(IFERROR(IF(ABS('D-2・D-３'!AV20)&gt;=10,IF('D-2・D-３'!AV20&gt;=0,'D-2・D-３'!AV20*RANDBETWEEN(110,120)*0.01,'D-2・D-３'!AV20*RANDBETWEEN(80,90)*0.01),'D-2・D-３'!AV20+RANDBETWEEN(1,3)),0),0)&amp;"】")</f>
        <v/>
      </c>
      <c r="AW20" s="1028" t="str">
        <f ca="1">IF('D-2・D-３'!AW20="","","【"&amp;ROUND(IFERROR(IF(ABS('D-2・D-３'!AW20)&gt;=10,IF('D-2・D-３'!AW20&gt;=0,'D-2・D-３'!AW20*RANDBETWEEN(80,90)*0.01,'D-2・D-３'!AW20*RANDBETWEEN(110,120)*0.01),'D-2・D-３'!AW20-RANDBETWEEN(1,3)),0),0)&amp;"～"&amp;ROUND(IFERROR(IF(ABS('D-2・D-３'!AW20)&gt;=10,IF('D-2・D-３'!AW20&gt;=0,'D-2・D-３'!AW20*RANDBETWEEN(110,120)*0.01,'D-2・D-３'!AW20*RANDBETWEEN(80,90)*0.01),'D-2・D-３'!AW20+RANDBETWEEN(1,3)),0),0)&amp;"】")</f>
        <v/>
      </c>
      <c r="AX20" s="1028" t="str">
        <f ca="1">IF('D-2・D-３'!AX20="","","【"&amp;ROUND(IFERROR(IF(ABS('D-2・D-３'!AX20)&gt;=10,IF('D-2・D-３'!AX20&gt;=0,'D-2・D-３'!AX20*RANDBETWEEN(80,90)*0.01,'D-2・D-３'!AX20*RANDBETWEEN(110,120)*0.01),'D-2・D-３'!AX20-RANDBETWEEN(1,3)),0),0)&amp;"～"&amp;ROUND(IFERROR(IF(ABS('D-2・D-３'!AX20)&gt;=10,IF('D-2・D-３'!AX20&gt;=0,'D-2・D-３'!AX20*RANDBETWEEN(110,120)*0.01,'D-2・D-３'!AX20*RANDBETWEEN(80,90)*0.01),'D-2・D-３'!AX20+RANDBETWEEN(1,3)),0),0)&amp;"】")</f>
        <v/>
      </c>
      <c r="AY20" s="1028"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1028"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1031" t="str">
        <f>IF('D-2・D-３'!BA20="","",'D-2・D-３'!BA20)</f>
        <v/>
      </c>
      <c r="BB20" s="1032"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1032"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1032" t="str">
        <f ca="1">IF('D-2・D-３'!BD20="","","【"&amp;ROUND(IFERROR(IF(ABS('D-2・D-３'!BD20)&gt;=10,IF('D-2・D-３'!BD20&gt;=0,'D-2・D-３'!BD20*RANDBETWEEN(80,90)*0.01,'D-2・D-３'!BD20*RANDBETWEEN(110,120)*0.01),'D-2・D-３'!BD20-RANDBETWEEN(1,3)),0),0)&amp;"～"&amp;ROUND(IFERROR(IF(ABS('D-2・D-３'!BD20)&gt;=10,IF('D-2・D-３'!BD20&gt;=0,'D-2・D-３'!BD20*RANDBETWEEN(110,120)*0.01,'D-2・D-３'!BD20*RANDBETWEEN(80,90)*0.01),'D-2・D-３'!BD20+RANDBETWEEN(1,3)),0),0)&amp;"】")</f>
        <v/>
      </c>
      <c r="BE20" s="1032" t="str">
        <f ca="1">IF('D-2・D-３'!BE20="","","【"&amp;ROUND(IFERROR(IF(ABS('D-2・D-３'!BE20)&gt;=10,IF('D-2・D-３'!BE20&gt;=0,'D-2・D-３'!BE20*RANDBETWEEN(80,90)*0.01,'D-2・D-３'!BE20*RANDBETWEEN(110,120)*0.01),'D-2・D-３'!BE20-RANDBETWEEN(1,3)),0),0)&amp;"～"&amp;ROUND(IFERROR(IF(ABS('D-2・D-３'!BE20)&gt;=10,IF('D-2・D-３'!BE20&gt;=0,'D-2・D-３'!BE20*RANDBETWEEN(110,120)*0.01,'D-2・D-３'!BE20*RANDBETWEEN(80,90)*0.01),'D-2・D-３'!BE20+RANDBETWEEN(1,3)),0),0)&amp;"】")</f>
        <v/>
      </c>
      <c r="BF20" s="1032"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1025" t="str">
        <f>IF('D-2・D-３'!BG20="","",'D-2・D-３'!BG20)</f>
        <v/>
      </c>
      <c r="BH20" s="1028"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1022" t="str">
        <f>IF('D-2・D-３'!BI20="","",'D-2・D-３'!BI20)</f>
        <v/>
      </c>
      <c r="BJ20" s="1028" t="str">
        <f ca="1">IF('D-2・D-３'!BJ20="","","【"&amp;ROUND(IFERROR(IF(ABS('D-2・D-３'!BJ20)&gt;=10,IF('D-2・D-３'!BJ20&gt;=0,'D-2・D-３'!BJ20*RANDBETWEEN(80,90)*0.01,'D-2・D-３'!BJ20*RANDBETWEEN(110,120)*0.01),'D-2・D-３'!BJ20-RANDBETWEEN(1,3)),0),0)&amp;"～"&amp;ROUND(IFERROR(IF(ABS('D-2・D-３'!BJ20)&gt;=10,IF('D-2・D-３'!BJ20&gt;=0,'D-2・D-３'!BJ20*RANDBETWEEN(110,120)*0.01,'D-2・D-３'!BJ20*RANDBETWEEN(80,90)*0.01),'D-2・D-３'!BJ20+RANDBETWEEN(1,3)),0),0)&amp;"】")</f>
        <v/>
      </c>
      <c r="BK20" s="1028"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1028" t="str">
        <f ca="1">IF('D-2・D-３'!BL20="","","【"&amp;ROUND(IFERROR(IF(ABS('D-2・D-３'!BL20)&gt;=10,IF('D-2・D-３'!BL20&gt;=0,'D-2・D-３'!BL20*RANDBETWEEN(80,90)*0.01,'D-2・D-３'!BL20*RANDBETWEEN(110,120)*0.01),'D-2・D-３'!BL20-RANDBETWEEN(1,3)),0),0)&amp;"～"&amp;ROUND(IFERROR(IF(ABS('D-2・D-３'!BL20)&gt;=10,IF('D-2・D-３'!BL20&gt;=0,'D-2・D-３'!BL20*RANDBETWEEN(110,120)*0.01,'D-2・D-３'!BL20*RANDBETWEEN(80,90)*0.01),'D-2・D-３'!BL20+RANDBETWEEN(1,3)),0),0)&amp;"】")</f>
        <v/>
      </c>
      <c r="BM20" s="1026" t="str">
        <f>IF('D-2・D-３'!BM20="","",'D-2・D-３'!BM20)</f>
        <v/>
      </c>
      <c r="BN20" s="1025" t="str">
        <f>IF('D-2・D-３'!BN20="","",'D-2・D-３'!BN20)</f>
        <v/>
      </c>
      <c r="BO20" s="1028" t="str">
        <f ca="1">IF('D-2・D-３'!BO20="","","【"&amp;ROUND(IFERROR(IF(ABS('D-2・D-３'!BO20)&gt;=10,IF('D-2・D-３'!BO20&gt;=0,'D-2・D-３'!BO20*RANDBETWEEN(80,90)*0.01,'D-2・D-３'!BO20*RANDBETWEEN(110,120)*0.01),'D-2・D-３'!BO20-RANDBETWEEN(1,3)),0),0)&amp;"～"&amp;ROUND(IFERROR(IF(ABS('D-2・D-３'!BO20)&gt;=10,IF('D-2・D-３'!BO20&gt;=0,'D-2・D-３'!BO20*RANDBETWEEN(110,120)*0.01,'D-2・D-３'!BO20*RANDBETWEEN(80,90)*0.01),'D-2・D-３'!BO20+RANDBETWEEN(1,3)),0),0)&amp;"】")</f>
        <v/>
      </c>
      <c r="BP20" s="1028" t="str">
        <f ca="1">IF('D-2・D-３'!BP20="","","【"&amp;ROUND(IFERROR(IF(ABS('D-2・D-３'!BP20)&gt;=10,IF('D-2・D-３'!BP20&gt;=0,'D-2・D-３'!BP20*RANDBETWEEN(80,90)*0.01,'D-2・D-３'!BP20*RANDBETWEEN(110,120)*0.01),'D-2・D-３'!BP20-RANDBETWEEN(1,3)),0),0)&amp;"～"&amp;ROUND(IFERROR(IF(ABS('D-2・D-３'!BP20)&gt;=10,IF('D-2・D-３'!BP20&gt;=0,'D-2・D-３'!BP20*RANDBETWEEN(110,120)*0.01,'D-2・D-３'!BP20*RANDBETWEEN(80,90)*0.01),'D-2・D-３'!BP20+RANDBETWEEN(1,3)),0),0)&amp;"】")</f>
        <v/>
      </c>
      <c r="BQ20" s="1028" t="str">
        <f ca="1">IF('D-2・D-３'!BQ20="","","【"&amp;ROUND(IFERROR(IF(ABS('D-2・D-３'!BQ20)&gt;=10,IF('D-2・D-３'!BQ20&gt;=0,'D-2・D-３'!BQ20*RANDBETWEEN(80,90)*0.01,'D-2・D-３'!BQ20*RANDBETWEEN(110,120)*0.01),'D-2・D-３'!BQ20-RANDBETWEEN(1,3)),0),0)&amp;"～"&amp;ROUND(IFERROR(IF(ABS('D-2・D-３'!BQ20)&gt;=10,IF('D-2・D-３'!BQ20&gt;=0,'D-2・D-３'!BQ20*RANDBETWEEN(110,120)*0.01,'D-2・D-３'!BQ20*RANDBETWEEN(80,90)*0.01),'D-2・D-３'!BQ20+RANDBETWEEN(1,3)),0),0)&amp;"】")</f>
        <v/>
      </c>
      <c r="BR20" s="1028" t="str">
        <f ca="1">IF('D-2・D-３'!BR20="","","【"&amp;ROUND(IFERROR(IF(ABS('D-2・D-３'!BR20)&gt;=10,IF('D-2・D-３'!BR20&gt;=0,'D-2・D-３'!BR20*RANDBETWEEN(80,90)*0.01,'D-2・D-３'!BR20*RANDBETWEEN(110,120)*0.01),'D-2・D-３'!BR20-RANDBETWEEN(1,3)),0),0)&amp;"～"&amp;ROUND(IFERROR(IF(ABS('D-2・D-３'!BR20)&gt;=10,IF('D-2・D-３'!BR20&gt;=0,'D-2・D-３'!BR20*RANDBETWEEN(110,120)*0.01,'D-2・D-３'!BR20*RANDBETWEEN(80,90)*0.01),'D-2・D-３'!BR20+RANDBETWEEN(1,3)),0),0)&amp;"】")</f>
        <v/>
      </c>
      <c r="BS20" s="1028" t="str">
        <f ca="1">IF('D-2・D-３'!BS20="","","【"&amp;ROUND(IFERROR(IF(ABS('D-2・D-３'!BS20)&gt;=10,IF('D-2・D-３'!BS20&gt;=0,'D-2・D-３'!BS20*RANDBETWEEN(80,90)*0.01,'D-2・D-３'!BS20*RANDBETWEEN(110,120)*0.01),'D-2・D-３'!BS20-RANDBETWEEN(1,3)),0),0)&amp;"～"&amp;ROUND(IFERROR(IF(ABS('D-2・D-３'!BS20)&gt;=10,IF('D-2・D-３'!BS20&gt;=0,'D-2・D-３'!BS20*RANDBETWEEN(110,120)*0.01,'D-2・D-３'!BS20*RANDBETWEEN(80,90)*0.01),'D-2・D-３'!BS20+RANDBETWEEN(1,3)),0),0)&amp;"】")</f>
        <v/>
      </c>
      <c r="BT20" s="1034" t="str">
        <f ca="1">IF('D-2・D-３'!BT20="","","【"&amp;ROUND(IFERROR(IF(ABS('D-2・D-３'!BT20)&gt;=10,IF('D-2・D-３'!BT20&gt;=0,'D-2・D-３'!BT20*RANDBETWEEN(80,90)*0.01,'D-2・D-３'!BT20*RANDBETWEEN(110,120)*0.01),'D-2・D-３'!BT20-RANDBETWEEN(1,3)),0),0)&amp;"～"&amp;ROUND(IFERROR(IF(ABS('D-2・D-３'!BT20)&gt;=10,IF('D-2・D-３'!BT20&gt;=0,'D-2・D-３'!BT20*RANDBETWEEN(110,120)*0.01,'D-2・D-３'!BT20*RANDBETWEEN(80,90)*0.01),'D-2・D-３'!BT20+RANDBETWEEN(1,3)),0),0)&amp;"】")</f>
        <v/>
      </c>
    </row>
    <row r="21" spans="2:72" ht="18" customHeight="1" x14ac:dyDescent="0.15">
      <c r="B21" s="1336">
        <v>8</v>
      </c>
      <c r="C21" s="1337"/>
      <c r="D21" s="1022" t="str">
        <f>IF('D-2・D-３'!D21="","",'D-2・D-３'!D21)</f>
        <v/>
      </c>
      <c r="E21" s="1023" t="str">
        <f>IF('D-2・D-３'!E21="","",'D-2・D-３'!E21)</f>
        <v/>
      </c>
      <c r="F21" s="1024" t="str">
        <f>IF('D-2・D-３'!F21="","",'D-2・D-３'!F21)</f>
        <v/>
      </c>
      <c r="G21" s="1025" t="str">
        <f>IF('D-2・D-３'!G21="","",'D-2・D-３'!G21)</f>
        <v/>
      </c>
      <c r="H21" s="1022" t="str">
        <f>IF('D-2・D-３'!H21="","",'D-2・D-３'!H21)</f>
        <v/>
      </c>
      <c r="I21" s="1023" t="str">
        <f>IF('D-2・D-３'!I21="","",'D-2・D-３'!I21)</f>
        <v/>
      </c>
      <c r="J21" s="1022" t="str">
        <f>IF('D-2・D-３'!J21="","",'D-2・D-３'!J21)</f>
        <v/>
      </c>
      <c r="K21" s="1023" t="str">
        <f>IF('D-2・D-３'!K21="","",'D-2・D-３'!K21)</f>
        <v/>
      </c>
      <c r="L21" s="1022" t="str">
        <f>IF('D-2・D-３'!L21="","",'D-2・D-３'!L21)</f>
        <v/>
      </c>
      <c r="M21" s="1023" t="str">
        <f>IF('D-2・D-３'!M21="","",'D-2・D-３'!M21)</f>
        <v/>
      </c>
      <c r="N21" s="1022" t="str">
        <f>IF('D-2・D-３'!N21="","",'D-2・D-３'!N21)</f>
        <v/>
      </c>
      <c r="O21" s="1023" t="str">
        <f>IF('D-2・D-３'!O21="","",'D-2・D-３'!O21)</f>
        <v/>
      </c>
      <c r="P21" s="1022" t="str">
        <f>IF('D-2・D-３'!P21="","",'D-2・D-３'!P21)</f>
        <v/>
      </c>
      <c r="Q21" s="1023" t="str">
        <f>IF('D-2・D-３'!Q21="","",'D-2・D-３'!Q21)</f>
        <v/>
      </c>
      <c r="R21" s="1022" t="str">
        <f>IF('D-2・D-３'!R21="","",'D-2・D-３'!R21)</f>
        <v/>
      </c>
      <c r="S21" s="1044" t="str">
        <f>IF('D-2・D-３'!S21="","",'D-2・D-３'!S21)</f>
        <v/>
      </c>
      <c r="T21" s="1022" t="str">
        <f>IF('D-2・D-３'!T21="","",'D-2・D-３'!T21)</f>
        <v/>
      </c>
      <c r="U21" s="1023" t="str">
        <f>IF('D-2・D-３'!U21="","",'D-2・D-３'!U21)</f>
        <v/>
      </c>
      <c r="V21" s="1023" t="str">
        <f>IF('D-2・D-３'!V21="","",'D-2・D-３'!V21)</f>
        <v/>
      </c>
      <c r="W21" s="1023" t="str">
        <f>IF('D-2・D-３'!W21="","",'D-2・D-３'!W21)</f>
        <v/>
      </c>
      <c r="X21" s="1023" t="str">
        <f>IF('D-2・D-３'!X21="","",'D-2・D-３'!X21)</f>
        <v/>
      </c>
      <c r="Y21" s="1022" t="str">
        <f>IF('D-2・D-３'!Y21="","",'D-2・D-３'!Y21)</f>
        <v/>
      </c>
      <c r="Z21" s="1026" t="str">
        <f>IF('D-2・D-３'!Z21="","",'D-2・D-３'!Z21)</f>
        <v/>
      </c>
      <c r="AA21" s="1026" t="str">
        <f>IF('D-2・D-３'!AA21="","",'D-2・D-３'!AA21)</f>
        <v/>
      </c>
      <c r="AB21" s="1025" t="str">
        <f>IF('D-2・D-３'!AB21="","",'D-2・D-３'!AB21)</f>
        <v/>
      </c>
      <c r="AC21" s="1025" t="str">
        <f>IF('D-2・D-３'!AC21="","",'D-2・D-３'!AC21)</f>
        <v/>
      </c>
      <c r="AD21" s="1025" t="str">
        <f>IF('D-2・D-３'!AD21="","",'D-2・D-３'!AD21)</f>
        <v/>
      </c>
      <c r="AE21" s="1025" t="str">
        <f>IF('D-2・D-３'!AE21="","",'D-2・D-３'!AE21)</f>
        <v/>
      </c>
      <c r="AF21" s="1025" t="str">
        <f>IF('D-2・D-３'!AF21="","",'D-2・D-３'!AF21)</f>
        <v/>
      </c>
      <c r="AG21" s="1027" t="str">
        <f>IF('D-2・D-３'!AG21="","",'D-2・D-３'!AG21)</f>
        <v/>
      </c>
      <c r="AH21" s="1025" t="str">
        <f>IF('D-2・D-３'!AH21="","",'D-2・D-３'!AH21)</f>
        <v/>
      </c>
      <c r="AI21" s="1028" t="str">
        <f ca="1">IF('D-2・D-３'!AI21="","","【"&amp;ROUND(IFERROR(IF(ABS('D-2・D-３'!AI21)&gt;=10,IF('D-2・D-３'!AI21&gt;=0,'D-2・D-３'!AI21*RANDBETWEEN(80,90)*0.01,'D-2・D-３'!AI21*RANDBETWEEN(110,120)*0.01),'D-2・D-３'!AI21-RANDBETWEEN(1,3)),0),0)&amp;"～"&amp;ROUND(IFERROR(IF(ABS('D-2・D-３'!AI21)&gt;=10,IF('D-2・D-３'!AI21&gt;=0,'D-2・D-３'!AI21*RANDBETWEEN(110,120)*0.01,'D-2・D-３'!AI21*RANDBETWEEN(80,90)*0.01),'D-2・D-３'!AI21+RANDBETWEEN(1,3)),0),0)&amp;"】")</f>
        <v/>
      </c>
      <c r="AJ21" s="1029" t="str">
        <f ca="1">IF('D-2・D-３'!AJ21="","","【"&amp;ROUND(IFERROR(IF(ABS('D-2・D-３'!AJ21)&gt;=10,IF('D-2・D-３'!AJ21&gt;=0,'D-2・D-３'!AJ21*RANDBETWEEN(80,90)*0.01,'D-2・D-３'!AJ21*RANDBETWEEN(110,120)*0.01),'D-2・D-３'!AJ21-RANDBETWEEN(1,3)),0),0)&amp;"～"&amp;ROUND(IFERROR(IF(ABS('D-2・D-３'!AJ21)&gt;=10,IF('D-2・D-３'!AJ21&gt;=0,'D-2・D-３'!AJ21*RANDBETWEEN(110,120)*0.01,'D-2・D-３'!AJ21*RANDBETWEEN(80,90)*0.01),'D-2・D-３'!AJ21+RANDBETWEEN(1,3)),0),0)&amp;"】")</f>
        <v/>
      </c>
      <c r="AK21" s="1028" t="str">
        <f ca="1">IF('D-2・D-３'!AK21="","","【"&amp;ROUND(IFERROR(IF(ABS('D-2・D-３'!AK21)&gt;=10,IF('D-2・D-３'!AK21&gt;=0,'D-2・D-３'!AK21*RANDBETWEEN(80,90)*0.01,'D-2・D-３'!AK21*RANDBETWEEN(110,120)*0.01),'D-2・D-３'!AK21-RANDBETWEEN(1,3)),0),0)&amp;"～"&amp;ROUND(IFERROR(IF(ABS('D-2・D-３'!AK21)&gt;=10,IF('D-2・D-３'!AK21&gt;=0,'D-2・D-３'!AK21*RANDBETWEEN(110,120)*0.01,'D-2・D-３'!AK21*RANDBETWEEN(80,90)*0.01),'D-2・D-３'!AK21+RANDBETWEEN(1,3)),0),0)&amp;"】")</f>
        <v/>
      </c>
      <c r="AL21" s="1026" t="str">
        <f>IF('D-2・D-３'!AL21="","",'D-2・D-３'!AL21)</f>
        <v/>
      </c>
      <c r="AM21" s="1045" t="str">
        <f>IF('D-2・D-３'!AM21="","",'D-2・D-３'!AM21)</f>
        <v/>
      </c>
      <c r="AN21" s="1028" t="str">
        <f ca="1">IF('D-2・D-３'!AN21="","","【"&amp;ROUND(IFERROR(IF(ABS('D-2・D-３'!AN21)&gt;=10,IF('D-2・D-３'!AN21&gt;=0,'D-2・D-３'!AN21*RANDBETWEEN(80,90)*0.01,'D-2・D-３'!AN21*RANDBETWEEN(110,120)*0.01),'D-2・D-３'!AN21-RANDBETWEEN(1,3)),0),0)&amp;"～"&amp;ROUND(IFERROR(IF(ABS('D-2・D-３'!AN21)&gt;=10,IF('D-2・D-３'!AN21&gt;=0,'D-2・D-３'!AN21*RANDBETWEEN(110,120)*0.01,'D-2・D-３'!AN21*RANDBETWEEN(80,90)*0.01),'D-2・D-３'!AN21+RANDBETWEEN(1,3)),0),0)&amp;"】")</f>
        <v/>
      </c>
      <c r="AO21" s="1025" t="str">
        <f>IF('D-2・D-３'!AO21="","",'D-2・D-３'!AO21)</f>
        <v/>
      </c>
      <c r="AP21" s="1029" t="str">
        <f>IF('D-2・D-３'!AP21="","",'D-2・D-３'!AP21)</f>
        <v/>
      </c>
      <c r="AQ21" s="1026" t="str">
        <f>IF('D-2・D-３'!AQ21="","",'D-2・D-３'!AQ21)</f>
        <v/>
      </c>
      <c r="AR21" s="1022" t="str">
        <f>IF('D-2・D-３'!AR21="","",'D-2・D-３'!AR21)</f>
        <v/>
      </c>
      <c r="AS21" s="1028" t="str">
        <f ca="1">IF('D-2・D-３'!AS21="","","【"&amp;ROUND(IFERROR(IF(ABS('D-2・D-３'!AS21)&gt;=10,IF('D-2・D-３'!AS21&gt;=0,'D-2・D-３'!AS21*RANDBETWEEN(80,90)*0.01,'D-2・D-３'!AS21*RANDBETWEEN(110,120)*0.01),'D-2・D-３'!AS21-RANDBETWEEN(1,3)),0),0)&amp;"～"&amp;ROUND(IFERROR(IF(ABS('D-2・D-３'!AS21)&gt;=10,IF('D-2・D-３'!AS21&gt;=0,'D-2・D-３'!AS21*RANDBETWEEN(110,120)*0.01,'D-2・D-３'!AS21*RANDBETWEEN(80,90)*0.01),'D-2・D-３'!AS21+RANDBETWEEN(1,3)),0),0)&amp;"】")</f>
        <v/>
      </c>
      <c r="AT21" s="1028" t="str">
        <f ca="1">IF('D-2・D-３'!AT21="","","【"&amp;ROUND(IFERROR(IF(ABS('D-2・D-３'!AT21)&gt;=10,IF('D-2・D-３'!AT21&gt;=0,'D-2・D-３'!AT21*RANDBETWEEN(80,90)*0.01,'D-2・D-３'!AT21*RANDBETWEEN(110,120)*0.01),'D-2・D-３'!AT21-RANDBETWEEN(1,3)),0),0)&amp;"～"&amp;ROUND(IFERROR(IF(ABS('D-2・D-３'!AT21)&gt;=10,IF('D-2・D-３'!AT21&gt;=0,'D-2・D-３'!AT21*RANDBETWEEN(110,120)*0.01,'D-2・D-３'!AT21*RANDBETWEEN(80,90)*0.01),'D-2・D-３'!AT21+RANDBETWEEN(1,3)),0),0)&amp;"】")</f>
        <v/>
      </c>
      <c r="AU21" s="1028" t="str">
        <f ca="1">IF('D-2・D-３'!AU21="","","【"&amp;ROUND(IFERROR(IF(ABS('D-2・D-３'!AU21)&gt;=10,IF('D-2・D-３'!AU21&gt;=0,'D-2・D-３'!AU21*RANDBETWEEN(80,90)*0.01,'D-2・D-３'!AU21*RANDBETWEEN(110,120)*0.01),'D-2・D-３'!AU21-RANDBETWEEN(1,3)),0),0)&amp;"～"&amp;ROUND(IFERROR(IF(ABS('D-2・D-３'!AU21)&gt;=10,IF('D-2・D-３'!AU21&gt;=0,'D-2・D-３'!AU21*RANDBETWEEN(110,120)*0.01,'D-2・D-３'!AU21*RANDBETWEEN(80,90)*0.01),'D-2・D-３'!AU21+RANDBETWEEN(1,3)),0),0)&amp;"】")</f>
        <v/>
      </c>
      <c r="AV21" s="1028" t="str">
        <f ca="1">IF('D-2・D-３'!AV21="","","【"&amp;ROUND(IFERROR(IF(ABS('D-2・D-３'!AV21)&gt;=10,IF('D-2・D-３'!AV21&gt;=0,'D-2・D-３'!AV21*RANDBETWEEN(80,90)*0.01,'D-2・D-３'!AV21*RANDBETWEEN(110,120)*0.01),'D-2・D-３'!AV21-RANDBETWEEN(1,3)),0),0)&amp;"～"&amp;ROUND(IFERROR(IF(ABS('D-2・D-３'!AV21)&gt;=10,IF('D-2・D-３'!AV21&gt;=0,'D-2・D-３'!AV21*RANDBETWEEN(110,120)*0.01,'D-2・D-３'!AV21*RANDBETWEEN(80,90)*0.01),'D-2・D-３'!AV21+RANDBETWEEN(1,3)),0),0)&amp;"】")</f>
        <v/>
      </c>
      <c r="AW21" s="1028" t="str">
        <f ca="1">IF('D-2・D-３'!AW21="","","【"&amp;ROUND(IFERROR(IF(ABS('D-2・D-３'!AW21)&gt;=10,IF('D-2・D-３'!AW21&gt;=0,'D-2・D-３'!AW21*RANDBETWEEN(80,90)*0.01,'D-2・D-３'!AW21*RANDBETWEEN(110,120)*0.01),'D-2・D-３'!AW21-RANDBETWEEN(1,3)),0),0)&amp;"～"&amp;ROUND(IFERROR(IF(ABS('D-2・D-３'!AW21)&gt;=10,IF('D-2・D-３'!AW21&gt;=0,'D-2・D-３'!AW21*RANDBETWEEN(110,120)*0.01,'D-2・D-３'!AW21*RANDBETWEEN(80,90)*0.01),'D-2・D-３'!AW21+RANDBETWEEN(1,3)),0),0)&amp;"】")</f>
        <v/>
      </c>
      <c r="AX21" s="1028" t="str">
        <f ca="1">IF('D-2・D-３'!AX21="","","【"&amp;ROUND(IFERROR(IF(ABS('D-2・D-３'!AX21)&gt;=10,IF('D-2・D-３'!AX21&gt;=0,'D-2・D-３'!AX21*RANDBETWEEN(80,90)*0.01,'D-2・D-３'!AX21*RANDBETWEEN(110,120)*0.01),'D-2・D-３'!AX21-RANDBETWEEN(1,3)),0),0)&amp;"～"&amp;ROUND(IFERROR(IF(ABS('D-2・D-３'!AX21)&gt;=10,IF('D-2・D-３'!AX21&gt;=0,'D-2・D-３'!AX21*RANDBETWEEN(110,120)*0.01,'D-2・D-３'!AX21*RANDBETWEEN(80,90)*0.01),'D-2・D-３'!AX21+RANDBETWEEN(1,3)),0),0)&amp;"】")</f>
        <v/>
      </c>
      <c r="AY21" s="1028"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1028"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1031" t="str">
        <f>IF('D-2・D-３'!BA21="","",'D-2・D-３'!BA21)</f>
        <v/>
      </c>
      <c r="BB21" s="1032"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1032"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1032" t="str">
        <f ca="1">IF('D-2・D-３'!BD21="","","【"&amp;ROUND(IFERROR(IF(ABS('D-2・D-３'!BD21)&gt;=10,IF('D-2・D-３'!BD21&gt;=0,'D-2・D-３'!BD21*RANDBETWEEN(80,90)*0.01,'D-2・D-３'!BD21*RANDBETWEEN(110,120)*0.01),'D-2・D-３'!BD21-RANDBETWEEN(1,3)),0),0)&amp;"～"&amp;ROUND(IFERROR(IF(ABS('D-2・D-３'!BD21)&gt;=10,IF('D-2・D-３'!BD21&gt;=0,'D-2・D-３'!BD21*RANDBETWEEN(110,120)*0.01,'D-2・D-３'!BD21*RANDBETWEEN(80,90)*0.01),'D-2・D-３'!BD21+RANDBETWEEN(1,3)),0),0)&amp;"】")</f>
        <v/>
      </c>
      <c r="BE21" s="1032" t="str">
        <f ca="1">IF('D-2・D-３'!BE21="","","【"&amp;ROUND(IFERROR(IF(ABS('D-2・D-３'!BE21)&gt;=10,IF('D-2・D-３'!BE21&gt;=0,'D-2・D-３'!BE21*RANDBETWEEN(80,90)*0.01,'D-2・D-３'!BE21*RANDBETWEEN(110,120)*0.01),'D-2・D-３'!BE21-RANDBETWEEN(1,3)),0),0)&amp;"～"&amp;ROUND(IFERROR(IF(ABS('D-2・D-３'!BE21)&gt;=10,IF('D-2・D-３'!BE21&gt;=0,'D-2・D-３'!BE21*RANDBETWEEN(110,120)*0.01,'D-2・D-３'!BE21*RANDBETWEEN(80,90)*0.01),'D-2・D-３'!BE21+RANDBETWEEN(1,3)),0),0)&amp;"】")</f>
        <v/>
      </c>
      <c r="BF21" s="1032"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1025" t="str">
        <f>IF('D-2・D-３'!BG21="","",'D-2・D-３'!BG21)</f>
        <v/>
      </c>
      <c r="BH21" s="1028"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1022" t="str">
        <f>IF('D-2・D-３'!BI21="","",'D-2・D-３'!BI21)</f>
        <v/>
      </c>
      <c r="BJ21" s="1028" t="str">
        <f ca="1">IF('D-2・D-３'!BJ21="","","【"&amp;ROUND(IFERROR(IF(ABS('D-2・D-３'!BJ21)&gt;=10,IF('D-2・D-３'!BJ21&gt;=0,'D-2・D-３'!BJ21*RANDBETWEEN(80,90)*0.01,'D-2・D-３'!BJ21*RANDBETWEEN(110,120)*0.01),'D-2・D-３'!BJ21-RANDBETWEEN(1,3)),0),0)&amp;"～"&amp;ROUND(IFERROR(IF(ABS('D-2・D-３'!BJ21)&gt;=10,IF('D-2・D-３'!BJ21&gt;=0,'D-2・D-３'!BJ21*RANDBETWEEN(110,120)*0.01,'D-2・D-３'!BJ21*RANDBETWEEN(80,90)*0.01),'D-2・D-３'!BJ21+RANDBETWEEN(1,3)),0),0)&amp;"】")</f>
        <v/>
      </c>
      <c r="BK21" s="1028"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1028" t="str">
        <f ca="1">IF('D-2・D-３'!BL21="","","【"&amp;ROUND(IFERROR(IF(ABS('D-2・D-３'!BL21)&gt;=10,IF('D-2・D-３'!BL21&gt;=0,'D-2・D-３'!BL21*RANDBETWEEN(80,90)*0.01,'D-2・D-３'!BL21*RANDBETWEEN(110,120)*0.01),'D-2・D-３'!BL21-RANDBETWEEN(1,3)),0),0)&amp;"～"&amp;ROUND(IFERROR(IF(ABS('D-2・D-３'!BL21)&gt;=10,IF('D-2・D-３'!BL21&gt;=0,'D-2・D-３'!BL21*RANDBETWEEN(110,120)*0.01,'D-2・D-３'!BL21*RANDBETWEEN(80,90)*0.01),'D-2・D-３'!BL21+RANDBETWEEN(1,3)),0),0)&amp;"】")</f>
        <v/>
      </c>
      <c r="BM21" s="1026" t="str">
        <f>IF('D-2・D-３'!BM21="","",'D-2・D-３'!BM21)</f>
        <v/>
      </c>
      <c r="BN21" s="1025" t="str">
        <f>IF('D-2・D-３'!BN21="","",'D-2・D-３'!BN21)</f>
        <v/>
      </c>
      <c r="BO21" s="1028" t="str">
        <f ca="1">IF('D-2・D-３'!BO21="","","【"&amp;ROUND(IFERROR(IF(ABS('D-2・D-３'!BO21)&gt;=10,IF('D-2・D-３'!BO21&gt;=0,'D-2・D-３'!BO21*RANDBETWEEN(80,90)*0.01,'D-2・D-３'!BO21*RANDBETWEEN(110,120)*0.01),'D-2・D-３'!BO21-RANDBETWEEN(1,3)),0),0)&amp;"～"&amp;ROUND(IFERROR(IF(ABS('D-2・D-３'!BO21)&gt;=10,IF('D-2・D-３'!BO21&gt;=0,'D-2・D-３'!BO21*RANDBETWEEN(110,120)*0.01,'D-2・D-３'!BO21*RANDBETWEEN(80,90)*0.01),'D-2・D-３'!BO21+RANDBETWEEN(1,3)),0),0)&amp;"】")</f>
        <v/>
      </c>
      <c r="BP21" s="1028" t="str">
        <f ca="1">IF('D-2・D-３'!BP21="","","【"&amp;ROUND(IFERROR(IF(ABS('D-2・D-３'!BP21)&gt;=10,IF('D-2・D-３'!BP21&gt;=0,'D-2・D-３'!BP21*RANDBETWEEN(80,90)*0.01,'D-2・D-３'!BP21*RANDBETWEEN(110,120)*0.01),'D-2・D-３'!BP21-RANDBETWEEN(1,3)),0),0)&amp;"～"&amp;ROUND(IFERROR(IF(ABS('D-2・D-３'!BP21)&gt;=10,IF('D-2・D-３'!BP21&gt;=0,'D-2・D-３'!BP21*RANDBETWEEN(110,120)*0.01,'D-2・D-３'!BP21*RANDBETWEEN(80,90)*0.01),'D-2・D-３'!BP21+RANDBETWEEN(1,3)),0),0)&amp;"】")</f>
        <v/>
      </c>
      <c r="BQ21" s="1028" t="str">
        <f ca="1">IF('D-2・D-３'!BQ21="","","【"&amp;ROUND(IFERROR(IF(ABS('D-2・D-３'!BQ21)&gt;=10,IF('D-2・D-３'!BQ21&gt;=0,'D-2・D-３'!BQ21*RANDBETWEEN(80,90)*0.01,'D-2・D-３'!BQ21*RANDBETWEEN(110,120)*0.01),'D-2・D-３'!BQ21-RANDBETWEEN(1,3)),0),0)&amp;"～"&amp;ROUND(IFERROR(IF(ABS('D-2・D-３'!BQ21)&gt;=10,IF('D-2・D-３'!BQ21&gt;=0,'D-2・D-３'!BQ21*RANDBETWEEN(110,120)*0.01,'D-2・D-３'!BQ21*RANDBETWEEN(80,90)*0.01),'D-2・D-３'!BQ21+RANDBETWEEN(1,3)),0),0)&amp;"】")</f>
        <v/>
      </c>
      <c r="BR21" s="1028" t="str">
        <f ca="1">IF('D-2・D-３'!BR21="","","【"&amp;ROUND(IFERROR(IF(ABS('D-2・D-３'!BR21)&gt;=10,IF('D-2・D-３'!BR21&gt;=0,'D-2・D-３'!BR21*RANDBETWEEN(80,90)*0.01,'D-2・D-３'!BR21*RANDBETWEEN(110,120)*0.01),'D-2・D-３'!BR21-RANDBETWEEN(1,3)),0),0)&amp;"～"&amp;ROUND(IFERROR(IF(ABS('D-2・D-３'!BR21)&gt;=10,IF('D-2・D-３'!BR21&gt;=0,'D-2・D-３'!BR21*RANDBETWEEN(110,120)*0.01,'D-2・D-３'!BR21*RANDBETWEEN(80,90)*0.01),'D-2・D-３'!BR21+RANDBETWEEN(1,3)),0),0)&amp;"】")</f>
        <v/>
      </c>
      <c r="BS21" s="1028" t="str">
        <f ca="1">IF('D-2・D-３'!BS21="","","【"&amp;ROUND(IFERROR(IF(ABS('D-2・D-３'!BS21)&gt;=10,IF('D-2・D-３'!BS21&gt;=0,'D-2・D-３'!BS21*RANDBETWEEN(80,90)*0.01,'D-2・D-３'!BS21*RANDBETWEEN(110,120)*0.01),'D-2・D-３'!BS21-RANDBETWEEN(1,3)),0),0)&amp;"～"&amp;ROUND(IFERROR(IF(ABS('D-2・D-３'!BS21)&gt;=10,IF('D-2・D-３'!BS21&gt;=0,'D-2・D-３'!BS21*RANDBETWEEN(110,120)*0.01,'D-2・D-３'!BS21*RANDBETWEEN(80,90)*0.01),'D-2・D-３'!BS21+RANDBETWEEN(1,3)),0),0)&amp;"】")</f>
        <v/>
      </c>
      <c r="BT21" s="1034" t="str">
        <f ca="1">IF('D-2・D-３'!BT21="","","【"&amp;ROUND(IFERROR(IF(ABS('D-2・D-３'!BT21)&gt;=10,IF('D-2・D-３'!BT21&gt;=0,'D-2・D-３'!BT21*RANDBETWEEN(80,90)*0.01,'D-2・D-３'!BT21*RANDBETWEEN(110,120)*0.01),'D-2・D-３'!BT21-RANDBETWEEN(1,3)),0),0)&amp;"～"&amp;ROUND(IFERROR(IF(ABS('D-2・D-３'!BT21)&gt;=10,IF('D-2・D-３'!BT21&gt;=0,'D-2・D-３'!BT21*RANDBETWEEN(110,120)*0.01,'D-2・D-３'!BT21*RANDBETWEEN(80,90)*0.01),'D-2・D-３'!BT21+RANDBETWEEN(1,3)),0),0)&amp;"】")</f>
        <v/>
      </c>
    </row>
    <row r="22" spans="2:72" ht="18" customHeight="1" x14ac:dyDescent="0.15">
      <c r="B22" s="1336">
        <v>9</v>
      </c>
      <c r="C22" s="1337"/>
      <c r="D22" s="1022" t="str">
        <f>IF('D-2・D-３'!D22="","",'D-2・D-３'!D22)</f>
        <v/>
      </c>
      <c r="E22" s="1023" t="str">
        <f>IF('D-2・D-３'!E22="","",'D-2・D-３'!E22)</f>
        <v/>
      </c>
      <c r="F22" s="1024" t="str">
        <f>IF('D-2・D-３'!F22="","",'D-2・D-３'!F22)</f>
        <v/>
      </c>
      <c r="G22" s="1025" t="str">
        <f>IF('D-2・D-３'!G22="","",'D-2・D-３'!G22)</f>
        <v/>
      </c>
      <c r="H22" s="1022" t="str">
        <f>IF('D-2・D-３'!H22="","",'D-2・D-３'!H22)</f>
        <v/>
      </c>
      <c r="I22" s="1023" t="str">
        <f>IF('D-2・D-３'!I22="","",'D-2・D-３'!I22)</f>
        <v/>
      </c>
      <c r="J22" s="1022" t="str">
        <f>IF('D-2・D-３'!J22="","",'D-2・D-３'!J22)</f>
        <v/>
      </c>
      <c r="K22" s="1023" t="str">
        <f>IF('D-2・D-３'!K22="","",'D-2・D-３'!K22)</f>
        <v/>
      </c>
      <c r="L22" s="1022" t="str">
        <f>IF('D-2・D-３'!L22="","",'D-2・D-３'!L22)</f>
        <v/>
      </c>
      <c r="M22" s="1023" t="str">
        <f>IF('D-2・D-３'!M22="","",'D-2・D-３'!M22)</f>
        <v/>
      </c>
      <c r="N22" s="1022" t="str">
        <f>IF('D-2・D-３'!N22="","",'D-2・D-３'!N22)</f>
        <v/>
      </c>
      <c r="O22" s="1023" t="str">
        <f>IF('D-2・D-３'!O22="","",'D-2・D-３'!O22)</f>
        <v/>
      </c>
      <c r="P22" s="1022" t="str">
        <f>IF('D-2・D-３'!P22="","",'D-2・D-３'!P22)</f>
        <v/>
      </c>
      <c r="Q22" s="1023" t="str">
        <f>IF('D-2・D-３'!Q22="","",'D-2・D-３'!Q22)</f>
        <v/>
      </c>
      <c r="R22" s="1022" t="str">
        <f>IF('D-2・D-３'!R22="","",'D-2・D-３'!R22)</f>
        <v/>
      </c>
      <c r="S22" s="1044" t="str">
        <f>IF('D-2・D-３'!S22="","",'D-2・D-３'!S22)</f>
        <v/>
      </c>
      <c r="T22" s="1022" t="str">
        <f>IF('D-2・D-３'!T22="","",'D-2・D-３'!T22)</f>
        <v/>
      </c>
      <c r="U22" s="1023" t="str">
        <f>IF('D-2・D-３'!U22="","",'D-2・D-３'!U22)</f>
        <v/>
      </c>
      <c r="V22" s="1023" t="str">
        <f>IF('D-2・D-３'!V22="","",'D-2・D-３'!V22)</f>
        <v/>
      </c>
      <c r="W22" s="1023" t="str">
        <f>IF('D-2・D-３'!W22="","",'D-2・D-３'!W22)</f>
        <v/>
      </c>
      <c r="X22" s="1023" t="str">
        <f>IF('D-2・D-３'!X22="","",'D-2・D-３'!X22)</f>
        <v/>
      </c>
      <c r="Y22" s="1022" t="str">
        <f>IF('D-2・D-３'!Y22="","",'D-2・D-３'!Y22)</f>
        <v/>
      </c>
      <c r="Z22" s="1026" t="str">
        <f>IF('D-2・D-３'!Z22="","",'D-2・D-３'!Z22)</f>
        <v/>
      </c>
      <c r="AA22" s="1026" t="str">
        <f>IF('D-2・D-３'!AA22="","",'D-2・D-３'!AA22)</f>
        <v/>
      </c>
      <c r="AB22" s="1025" t="str">
        <f>IF('D-2・D-３'!AB22="","",'D-2・D-３'!AB22)</f>
        <v/>
      </c>
      <c r="AC22" s="1025" t="str">
        <f>IF('D-2・D-３'!AC22="","",'D-2・D-３'!AC22)</f>
        <v/>
      </c>
      <c r="AD22" s="1025" t="str">
        <f>IF('D-2・D-３'!AD22="","",'D-2・D-３'!AD22)</f>
        <v/>
      </c>
      <c r="AE22" s="1025" t="str">
        <f>IF('D-2・D-３'!AE22="","",'D-2・D-３'!AE22)</f>
        <v/>
      </c>
      <c r="AF22" s="1025" t="str">
        <f>IF('D-2・D-３'!AF22="","",'D-2・D-３'!AF22)</f>
        <v/>
      </c>
      <c r="AG22" s="1027" t="str">
        <f>IF('D-2・D-３'!AG22="","",'D-2・D-３'!AG22)</f>
        <v/>
      </c>
      <c r="AH22" s="1025" t="str">
        <f>IF('D-2・D-３'!AH22="","",'D-2・D-３'!AH22)</f>
        <v/>
      </c>
      <c r="AI22" s="1028" t="str">
        <f ca="1">IF('D-2・D-３'!AI22="","","【"&amp;ROUND(IFERROR(IF(ABS('D-2・D-３'!AI22)&gt;=10,IF('D-2・D-３'!AI22&gt;=0,'D-2・D-３'!AI22*RANDBETWEEN(80,90)*0.01,'D-2・D-３'!AI22*RANDBETWEEN(110,120)*0.01),'D-2・D-３'!AI22-RANDBETWEEN(1,3)),0),0)&amp;"～"&amp;ROUND(IFERROR(IF(ABS('D-2・D-３'!AI22)&gt;=10,IF('D-2・D-３'!AI22&gt;=0,'D-2・D-３'!AI22*RANDBETWEEN(110,120)*0.01,'D-2・D-３'!AI22*RANDBETWEEN(80,90)*0.01),'D-2・D-３'!AI22+RANDBETWEEN(1,3)),0),0)&amp;"】")</f>
        <v/>
      </c>
      <c r="AJ22" s="1029" t="str">
        <f ca="1">IF('D-2・D-３'!AJ22="","","【"&amp;ROUND(IFERROR(IF(ABS('D-2・D-３'!AJ22)&gt;=10,IF('D-2・D-３'!AJ22&gt;=0,'D-2・D-３'!AJ22*RANDBETWEEN(80,90)*0.01,'D-2・D-３'!AJ22*RANDBETWEEN(110,120)*0.01),'D-2・D-３'!AJ22-RANDBETWEEN(1,3)),0),0)&amp;"～"&amp;ROUND(IFERROR(IF(ABS('D-2・D-３'!AJ22)&gt;=10,IF('D-2・D-３'!AJ22&gt;=0,'D-2・D-３'!AJ22*RANDBETWEEN(110,120)*0.01,'D-2・D-３'!AJ22*RANDBETWEEN(80,90)*0.01),'D-2・D-３'!AJ22+RANDBETWEEN(1,3)),0),0)&amp;"】")</f>
        <v/>
      </c>
      <c r="AK22" s="1028" t="str">
        <f ca="1">IF('D-2・D-３'!AK22="","","【"&amp;ROUND(IFERROR(IF(ABS('D-2・D-３'!AK22)&gt;=10,IF('D-2・D-３'!AK22&gt;=0,'D-2・D-３'!AK22*RANDBETWEEN(80,90)*0.01,'D-2・D-３'!AK22*RANDBETWEEN(110,120)*0.01),'D-2・D-３'!AK22-RANDBETWEEN(1,3)),0),0)&amp;"～"&amp;ROUND(IFERROR(IF(ABS('D-2・D-３'!AK22)&gt;=10,IF('D-2・D-３'!AK22&gt;=0,'D-2・D-３'!AK22*RANDBETWEEN(110,120)*0.01,'D-2・D-３'!AK22*RANDBETWEEN(80,90)*0.01),'D-2・D-３'!AK22+RANDBETWEEN(1,3)),0),0)&amp;"】")</f>
        <v/>
      </c>
      <c r="AL22" s="1026" t="str">
        <f>IF('D-2・D-３'!AL22="","",'D-2・D-３'!AL22)</f>
        <v/>
      </c>
      <c r="AM22" s="1045" t="str">
        <f>IF('D-2・D-３'!AM22="","",'D-2・D-３'!AM22)</f>
        <v/>
      </c>
      <c r="AN22" s="1028" t="str">
        <f ca="1">IF('D-2・D-３'!AN22="","","【"&amp;ROUND(IFERROR(IF(ABS('D-2・D-３'!AN22)&gt;=10,IF('D-2・D-３'!AN22&gt;=0,'D-2・D-３'!AN22*RANDBETWEEN(80,90)*0.01,'D-2・D-３'!AN22*RANDBETWEEN(110,120)*0.01),'D-2・D-３'!AN22-RANDBETWEEN(1,3)),0),0)&amp;"～"&amp;ROUND(IFERROR(IF(ABS('D-2・D-３'!AN22)&gt;=10,IF('D-2・D-３'!AN22&gt;=0,'D-2・D-３'!AN22*RANDBETWEEN(110,120)*0.01,'D-2・D-３'!AN22*RANDBETWEEN(80,90)*0.01),'D-2・D-３'!AN22+RANDBETWEEN(1,3)),0),0)&amp;"】")</f>
        <v/>
      </c>
      <c r="AO22" s="1025" t="str">
        <f>IF('D-2・D-３'!AO22="","",'D-2・D-３'!AO22)</f>
        <v/>
      </c>
      <c r="AP22" s="1029" t="str">
        <f>IF('D-2・D-３'!AP22="","",'D-2・D-３'!AP22)</f>
        <v/>
      </c>
      <c r="AQ22" s="1026" t="str">
        <f>IF('D-2・D-３'!AQ22="","",'D-2・D-３'!AQ22)</f>
        <v/>
      </c>
      <c r="AR22" s="1022" t="str">
        <f>IF('D-2・D-３'!AR22="","",'D-2・D-３'!AR22)</f>
        <v/>
      </c>
      <c r="AS22" s="1028" t="str">
        <f ca="1">IF('D-2・D-３'!AS22="","","【"&amp;ROUND(IFERROR(IF(ABS('D-2・D-３'!AS22)&gt;=10,IF('D-2・D-３'!AS22&gt;=0,'D-2・D-３'!AS22*RANDBETWEEN(80,90)*0.01,'D-2・D-３'!AS22*RANDBETWEEN(110,120)*0.01),'D-2・D-３'!AS22-RANDBETWEEN(1,3)),0),0)&amp;"～"&amp;ROUND(IFERROR(IF(ABS('D-2・D-３'!AS22)&gt;=10,IF('D-2・D-３'!AS22&gt;=0,'D-2・D-３'!AS22*RANDBETWEEN(110,120)*0.01,'D-2・D-３'!AS22*RANDBETWEEN(80,90)*0.01),'D-2・D-３'!AS22+RANDBETWEEN(1,3)),0),0)&amp;"】")</f>
        <v/>
      </c>
      <c r="AT22" s="1028" t="str">
        <f ca="1">IF('D-2・D-３'!AT22="","","【"&amp;ROUND(IFERROR(IF(ABS('D-2・D-３'!AT22)&gt;=10,IF('D-2・D-３'!AT22&gt;=0,'D-2・D-３'!AT22*RANDBETWEEN(80,90)*0.01,'D-2・D-３'!AT22*RANDBETWEEN(110,120)*0.01),'D-2・D-３'!AT22-RANDBETWEEN(1,3)),0),0)&amp;"～"&amp;ROUND(IFERROR(IF(ABS('D-2・D-３'!AT22)&gt;=10,IF('D-2・D-３'!AT22&gt;=0,'D-2・D-３'!AT22*RANDBETWEEN(110,120)*0.01,'D-2・D-３'!AT22*RANDBETWEEN(80,90)*0.01),'D-2・D-３'!AT22+RANDBETWEEN(1,3)),0),0)&amp;"】")</f>
        <v/>
      </c>
      <c r="AU22" s="1028" t="str">
        <f ca="1">IF('D-2・D-３'!AU22="","","【"&amp;ROUND(IFERROR(IF(ABS('D-2・D-３'!AU22)&gt;=10,IF('D-2・D-３'!AU22&gt;=0,'D-2・D-３'!AU22*RANDBETWEEN(80,90)*0.01,'D-2・D-３'!AU22*RANDBETWEEN(110,120)*0.01),'D-2・D-３'!AU22-RANDBETWEEN(1,3)),0),0)&amp;"～"&amp;ROUND(IFERROR(IF(ABS('D-2・D-３'!AU22)&gt;=10,IF('D-2・D-３'!AU22&gt;=0,'D-2・D-３'!AU22*RANDBETWEEN(110,120)*0.01,'D-2・D-３'!AU22*RANDBETWEEN(80,90)*0.01),'D-2・D-３'!AU22+RANDBETWEEN(1,3)),0),0)&amp;"】")</f>
        <v/>
      </c>
      <c r="AV22" s="1028" t="str">
        <f ca="1">IF('D-2・D-３'!AV22="","","【"&amp;ROUND(IFERROR(IF(ABS('D-2・D-３'!AV22)&gt;=10,IF('D-2・D-３'!AV22&gt;=0,'D-2・D-３'!AV22*RANDBETWEEN(80,90)*0.01,'D-2・D-３'!AV22*RANDBETWEEN(110,120)*0.01),'D-2・D-３'!AV22-RANDBETWEEN(1,3)),0),0)&amp;"～"&amp;ROUND(IFERROR(IF(ABS('D-2・D-３'!AV22)&gt;=10,IF('D-2・D-３'!AV22&gt;=0,'D-2・D-３'!AV22*RANDBETWEEN(110,120)*0.01,'D-2・D-３'!AV22*RANDBETWEEN(80,90)*0.01),'D-2・D-３'!AV22+RANDBETWEEN(1,3)),0),0)&amp;"】")</f>
        <v/>
      </c>
      <c r="AW22" s="1028" t="str">
        <f ca="1">IF('D-2・D-３'!AW22="","","【"&amp;ROUND(IFERROR(IF(ABS('D-2・D-３'!AW22)&gt;=10,IF('D-2・D-３'!AW22&gt;=0,'D-2・D-３'!AW22*RANDBETWEEN(80,90)*0.01,'D-2・D-３'!AW22*RANDBETWEEN(110,120)*0.01),'D-2・D-３'!AW22-RANDBETWEEN(1,3)),0),0)&amp;"～"&amp;ROUND(IFERROR(IF(ABS('D-2・D-３'!AW22)&gt;=10,IF('D-2・D-３'!AW22&gt;=0,'D-2・D-３'!AW22*RANDBETWEEN(110,120)*0.01,'D-2・D-３'!AW22*RANDBETWEEN(80,90)*0.01),'D-2・D-３'!AW22+RANDBETWEEN(1,3)),0),0)&amp;"】")</f>
        <v/>
      </c>
      <c r="AX22" s="1028" t="str">
        <f ca="1">IF('D-2・D-３'!AX22="","","【"&amp;ROUND(IFERROR(IF(ABS('D-2・D-３'!AX22)&gt;=10,IF('D-2・D-３'!AX22&gt;=0,'D-2・D-３'!AX22*RANDBETWEEN(80,90)*0.01,'D-2・D-３'!AX22*RANDBETWEEN(110,120)*0.01),'D-2・D-３'!AX22-RANDBETWEEN(1,3)),0),0)&amp;"～"&amp;ROUND(IFERROR(IF(ABS('D-2・D-３'!AX22)&gt;=10,IF('D-2・D-３'!AX22&gt;=0,'D-2・D-３'!AX22*RANDBETWEEN(110,120)*0.01,'D-2・D-３'!AX22*RANDBETWEEN(80,90)*0.01),'D-2・D-３'!AX22+RANDBETWEEN(1,3)),0),0)&amp;"】")</f>
        <v/>
      </c>
      <c r="AY22" s="1028"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1028"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1031" t="str">
        <f>IF('D-2・D-３'!BA22="","",'D-2・D-３'!BA22)</f>
        <v/>
      </c>
      <c r="BB22" s="1032"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1032"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1032" t="str">
        <f ca="1">IF('D-2・D-３'!BD22="","","【"&amp;ROUND(IFERROR(IF(ABS('D-2・D-３'!BD22)&gt;=10,IF('D-2・D-３'!BD22&gt;=0,'D-2・D-３'!BD22*RANDBETWEEN(80,90)*0.01,'D-2・D-３'!BD22*RANDBETWEEN(110,120)*0.01),'D-2・D-３'!BD22-RANDBETWEEN(1,3)),0),0)&amp;"～"&amp;ROUND(IFERROR(IF(ABS('D-2・D-３'!BD22)&gt;=10,IF('D-2・D-３'!BD22&gt;=0,'D-2・D-３'!BD22*RANDBETWEEN(110,120)*0.01,'D-2・D-３'!BD22*RANDBETWEEN(80,90)*0.01),'D-2・D-３'!BD22+RANDBETWEEN(1,3)),0),0)&amp;"】")</f>
        <v/>
      </c>
      <c r="BE22" s="1032" t="str">
        <f ca="1">IF('D-2・D-３'!BE22="","","【"&amp;ROUND(IFERROR(IF(ABS('D-2・D-３'!BE22)&gt;=10,IF('D-2・D-３'!BE22&gt;=0,'D-2・D-３'!BE22*RANDBETWEEN(80,90)*0.01,'D-2・D-３'!BE22*RANDBETWEEN(110,120)*0.01),'D-2・D-３'!BE22-RANDBETWEEN(1,3)),0),0)&amp;"～"&amp;ROUND(IFERROR(IF(ABS('D-2・D-３'!BE22)&gt;=10,IF('D-2・D-３'!BE22&gt;=0,'D-2・D-３'!BE22*RANDBETWEEN(110,120)*0.01,'D-2・D-３'!BE22*RANDBETWEEN(80,90)*0.01),'D-2・D-３'!BE22+RANDBETWEEN(1,3)),0),0)&amp;"】")</f>
        <v/>
      </c>
      <c r="BF22" s="1032"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1025" t="str">
        <f>IF('D-2・D-３'!BG22="","",'D-2・D-３'!BG22)</f>
        <v/>
      </c>
      <c r="BH22" s="1028"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1022" t="str">
        <f>IF('D-2・D-３'!BI22="","",'D-2・D-３'!BI22)</f>
        <v/>
      </c>
      <c r="BJ22" s="1028" t="str">
        <f ca="1">IF('D-2・D-３'!BJ22="","","【"&amp;ROUND(IFERROR(IF(ABS('D-2・D-３'!BJ22)&gt;=10,IF('D-2・D-３'!BJ22&gt;=0,'D-2・D-３'!BJ22*RANDBETWEEN(80,90)*0.01,'D-2・D-３'!BJ22*RANDBETWEEN(110,120)*0.01),'D-2・D-３'!BJ22-RANDBETWEEN(1,3)),0),0)&amp;"～"&amp;ROUND(IFERROR(IF(ABS('D-2・D-３'!BJ22)&gt;=10,IF('D-2・D-３'!BJ22&gt;=0,'D-2・D-３'!BJ22*RANDBETWEEN(110,120)*0.01,'D-2・D-３'!BJ22*RANDBETWEEN(80,90)*0.01),'D-2・D-３'!BJ22+RANDBETWEEN(1,3)),0),0)&amp;"】")</f>
        <v/>
      </c>
      <c r="BK22" s="1028"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1028" t="str">
        <f ca="1">IF('D-2・D-３'!BL22="","","【"&amp;ROUND(IFERROR(IF(ABS('D-2・D-３'!BL22)&gt;=10,IF('D-2・D-３'!BL22&gt;=0,'D-2・D-３'!BL22*RANDBETWEEN(80,90)*0.01,'D-2・D-３'!BL22*RANDBETWEEN(110,120)*0.01),'D-2・D-３'!BL22-RANDBETWEEN(1,3)),0),0)&amp;"～"&amp;ROUND(IFERROR(IF(ABS('D-2・D-３'!BL22)&gt;=10,IF('D-2・D-３'!BL22&gt;=0,'D-2・D-３'!BL22*RANDBETWEEN(110,120)*0.01,'D-2・D-３'!BL22*RANDBETWEEN(80,90)*0.01),'D-2・D-３'!BL22+RANDBETWEEN(1,3)),0),0)&amp;"】")</f>
        <v/>
      </c>
      <c r="BM22" s="1026" t="str">
        <f>IF('D-2・D-３'!BM22="","",'D-2・D-３'!BM22)</f>
        <v/>
      </c>
      <c r="BN22" s="1025" t="str">
        <f>IF('D-2・D-３'!BN22="","",'D-2・D-３'!BN22)</f>
        <v/>
      </c>
      <c r="BO22" s="1028" t="str">
        <f ca="1">IF('D-2・D-３'!BO22="","","【"&amp;ROUND(IFERROR(IF(ABS('D-2・D-３'!BO22)&gt;=10,IF('D-2・D-３'!BO22&gt;=0,'D-2・D-３'!BO22*RANDBETWEEN(80,90)*0.01,'D-2・D-３'!BO22*RANDBETWEEN(110,120)*0.01),'D-2・D-３'!BO22-RANDBETWEEN(1,3)),0),0)&amp;"～"&amp;ROUND(IFERROR(IF(ABS('D-2・D-３'!BO22)&gt;=10,IF('D-2・D-３'!BO22&gt;=0,'D-2・D-３'!BO22*RANDBETWEEN(110,120)*0.01,'D-2・D-３'!BO22*RANDBETWEEN(80,90)*0.01),'D-2・D-３'!BO22+RANDBETWEEN(1,3)),0),0)&amp;"】")</f>
        <v/>
      </c>
      <c r="BP22" s="1028" t="str">
        <f ca="1">IF('D-2・D-３'!BP22="","","【"&amp;ROUND(IFERROR(IF(ABS('D-2・D-３'!BP22)&gt;=10,IF('D-2・D-３'!BP22&gt;=0,'D-2・D-３'!BP22*RANDBETWEEN(80,90)*0.01,'D-2・D-３'!BP22*RANDBETWEEN(110,120)*0.01),'D-2・D-３'!BP22-RANDBETWEEN(1,3)),0),0)&amp;"～"&amp;ROUND(IFERROR(IF(ABS('D-2・D-３'!BP22)&gt;=10,IF('D-2・D-３'!BP22&gt;=0,'D-2・D-３'!BP22*RANDBETWEEN(110,120)*0.01,'D-2・D-３'!BP22*RANDBETWEEN(80,90)*0.01),'D-2・D-３'!BP22+RANDBETWEEN(1,3)),0),0)&amp;"】")</f>
        <v/>
      </c>
      <c r="BQ22" s="1028" t="str">
        <f ca="1">IF('D-2・D-３'!BQ22="","","【"&amp;ROUND(IFERROR(IF(ABS('D-2・D-３'!BQ22)&gt;=10,IF('D-2・D-３'!BQ22&gt;=0,'D-2・D-３'!BQ22*RANDBETWEEN(80,90)*0.01,'D-2・D-３'!BQ22*RANDBETWEEN(110,120)*0.01),'D-2・D-３'!BQ22-RANDBETWEEN(1,3)),0),0)&amp;"～"&amp;ROUND(IFERROR(IF(ABS('D-2・D-３'!BQ22)&gt;=10,IF('D-2・D-３'!BQ22&gt;=0,'D-2・D-３'!BQ22*RANDBETWEEN(110,120)*0.01,'D-2・D-３'!BQ22*RANDBETWEEN(80,90)*0.01),'D-2・D-３'!BQ22+RANDBETWEEN(1,3)),0),0)&amp;"】")</f>
        <v/>
      </c>
      <c r="BR22" s="1028" t="str">
        <f ca="1">IF('D-2・D-３'!BR22="","","【"&amp;ROUND(IFERROR(IF(ABS('D-2・D-３'!BR22)&gt;=10,IF('D-2・D-３'!BR22&gt;=0,'D-2・D-３'!BR22*RANDBETWEEN(80,90)*0.01,'D-2・D-３'!BR22*RANDBETWEEN(110,120)*0.01),'D-2・D-３'!BR22-RANDBETWEEN(1,3)),0),0)&amp;"～"&amp;ROUND(IFERROR(IF(ABS('D-2・D-３'!BR22)&gt;=10,IF('D-2・D-３'!BR22&gt;=0,'D-2・D-３'!BR22*RANDBETWEEN(110,120)*0.01,'D-2・D-３'!BR22*RANDBETWEEN(80,90)*0.01),'D-2・D-３'!BR22+RANDBETWEEN(1,3)),0),0)&amp;"】")</f>
        <v/>
      </c>
      <c r="BS22" s="1028" t="str">
        <f ca="1">IF('D-2・D-３'!BS22="","","【"&amp;ROUND(IFERROR(IF(ABS('D-2・D-３'!BS22)&gt;=10,IF('D-2・D-３'!BS22&gt;=0,'D-2・D-３'!BS22*RANDBETWEEN(80,90)*0.01,'D-2・D-３'!BS22*RANDBETWEEN(110,120)*0.01),'D-2・D-３'!BS22-RANDBETWEEN(1,3)),0),0)&amp;"～"&amp;ROUND(IFERROR(IF(ABS('D-2・D-３'!BS22)&gt;=10,IF('D-2・D-３'!BS22&gt;=0,'D-2・D-３'!BS22*RANDBETWEEN(110,120)*0.01,'D-2・D-３'!BS22*RANDBETWEEN(80,90)*0.01),'D-2・D-３'!BS22+RANDBETWEEN(1,3)),0),0)&amp;"】")</f>
        <v/>
      </c>
      <c r="BT22" s="1034" t="str">
        <f ca="1">IF('D-2・D-３'!BT22="","","【"&amp;ROUND(IFERROR(IF(ABS('D-2・D-３'!BT22)&gt;=10,IF('D-2・D-３'!BT22&gt;=0,'D-2・D-３'!BT22*RANDBETWEEN(80,90)*0.01,'D-2・D-３'!BT22*RANDBETWEEN(110,120)*0.01),'D-2・D-３'!BT22-RANDBETWEEN(1,3)),0),0)&amp;"～"&amp;ROUND(IFERROR(IF(ABS('D-2・D-３'!BT22)&gt;=10,IF('D-2・D-３'!BT22&gt;=0,'D-2・D-３'!BT22*RANDBETWEEN(110,120)*0.01,'D-2・D-３'!BT22*RANDBETWEEN(80,90)*0.01),'D-2・D-３'!BT22+RANDBETWEEN(1,3)),0),0)&amp;"】")</f>
        <v/>
      </c>
    </row>
    <row r="23" spans="2:72" ht="18" customHeight="1" x14ac:dyDescent="0.15">
      <c r="B23" s="1336">
        <v>10</v>
      </c>
      <c r="C23" s="1337"/>
      <c r="D23" s="1022" t="str">
        <f>IF('D-2・D-３'!D23="","",'D-2・D-３'!D23)</f>
        <v/>
      </c>
      <c r="E23" s="1023" t="str">
        <f>IF('D-2・D-３'!E23="","",'D-2・D-３'!E23)</f>
        <v/>
      </c>
      <c r="F23" s="1024" t="str">
        <f>IF('D-2・D-３'!F23="","",'D-2・D-３'!F23)</f>
        <v/>
      </c>
      <c r="G23" s="1025" t="str">
        <f>IF('D-2・D-３'!G23="","",'D-2・D-３'!G23)</f>
        <v/>
      </c>
      <c r="H23" s="1022" t="str">
        <f>IF('D-2・D-３'!H23="","",'D-2・D-３'!H23)</f>
        <v/>
      </c>
      <c r="I23" s="1023" t="str">
        <f>IF('D-2・D-３'!I23="","",'D-2・D-３'!I23)</f>
        <v/>
      </c>
      <c r="J23" s="1022" t="str">
        <f>IF('D-2・D-３'!J23="","",'D-2・D-３'!J23)</f>
        <v/>
      </c>
      <c r="K23" s="1023" t="str">
        <f>IF('D-2・D-３'!K23="","",'D-2・D-３'!K23)</f>
        <v/>
      </c>
      <c r="L23" s="1022" t="str">
        <f>IF('D-2・D-３'!L23="","",'D-2・D-３'!L23)</f>
        <v/>
      </c>
      <c r="M23" s="1023" t="str">
        <f>IF('D-2・D-３'!M23="","",'D-2・D-３'!M23)</f>
        <v/>
      </c>
      <c r="N23" s="1022" t="str">
        <f>IF('D-2・D-３'!N23="","",'D-2・D-３'!N23)</f>
        <v/>
      </c>
      <c r="O23" s="1023" t="str">
        <f>IF('D-2・D-３'!O23="","",'D-2・D-３'!O23)</f>
        <v/>
      </c>
      <c r="P23" s="1022" t="str">
        <f>IF('D-2・D-３'!P23="","",'D-2・D-３'!P23)</f>
        <v/>
      </c>
      <c r="Q23" s="1023" t="str">
        <f>IF('D-2・D-３'!Q23="","",'D-2・D-３'!Q23)</f>
        <v/>
      </c>
      <c r="R23" s="1022" t="str">
        <f>IF('D-2・D-３'!R23="","",'D-2・D-３'!R23)</f>
        <v/>
      </c>
      <c r="S23" s="1044" t="str">
        <f>IF('D-2・D-３'!S23="","",'D-2・D-３'!S23)</f>
        <v/>
      </c>
      <c r="T23" s="1022" t="str">
        <f>IF('D-2・D-３'!T23="","",'D-2・D-３'!T23)</f>
        <v/>
      </c>
      <c r="U23" s="1023" t="str">
        <f>IF('D-2・D-３'!U23="","",'D-2・D-３'!U23)</f>
        <v/>
      </c>
      <c r="V23" s="1023" t="str">
        <f>IF('D-2・D-３'!V23="","",'D-2・D-３'!V23)</f>
        <v/>
      </c>
      <c r="W23" s="1023" t="str">
        <f>IF('D-2・D-３'!W23="","",'D-2・D-３'!W23)</f>
        <v/>
      </c>
      <c r="X23" s="1023" t="str">
        <f>IF('D-2・D-３'!X23="","",'D-2・D-３'!X23)</f>
        <v/>
      </c>
      <c r="Y23" s="1022" t="str">
        <f>IF('D-2・D-３'!Y23="","",'D-2・D-３'!Y23)</f>
        <v/>
      </c>
      <c r="Z23" s="1026" t="str">
        <f>IF('D-2・D-３'!Z23="","",'D-2・D-３'!Z23)</f>
        <v/>
      </c>
      <c r="AA23" s="1026" t="str">
        <f>IF('D-2・D-３'!AA23="","",'D-2・D-３'!AA23)</f>
        <v/>
      </c>
      <c r="AB23" s="1025" t="str">
        <f>IF('D-2・D-３'!AB23="","",'D-2・D-３'!AB23)</f>
        <v/>
      </c>
      <c r="AC23" s="1025" t="str">
        <f>IF('D-2・D-３'!AC23="","",'D-2・D-３'!AC23)</f>
        <v/>
      </c>
      <c r="AD23" s="1025" t="str">
        <f>IF('D-2・D-３'!AD23="","",'D-2・D-３'!AD23)</f>
        <v/>
      </c>
      <c r="AE23" s="1025" t="str">
        <f>IF('D-2・D-３'!AE23="","",'D-2・D-３'!AE23)</f>
        <v/>
      </c>
      <c r="AF23" s="1025" t="str">
        <f>IF('D-2・D-３'!AF23="","",'D-2・D-３'!AF23)</f>
        <v/>
      </c>
      <c r="AG23" s="1027" t="str">
        <f>IF('D-2・D-３'!AG23="","",'D-2・D-３'!AG23)</f>
        <v/>
      </c>
      <c r="AH23" s="1025" t="str">
        <f>IF('D-2・D-３'!AH23="","",'D-2・D-３'!AH23)</f>
        <v/>
      </c>
      <c r="AI23" s="1028" t="str">
        <f ca="1">IF('D-2・D-３'!AI23="","","【"&amp;ROUND(IFERROR(IF(ABS('D-2・D-３'!AI23)&gt;=10,IF('D-2・D-３'!AI23&gt;=0,'D-2・D-３'!AI23*RANDBETWEEN(80,90)*0.01,'D-2・D-３'!AI23*RANDBETWEEN(110,120)*0.01),'D-2・D-３'!AI23-RANDBETWEEN(1,3)),0),0)&amp;"～"&amp;ROUND(IFERROR(IF(ABS('D-2・D-３'!AI23)&gt;=10,IF('D-2・D-３'!AI23&gt;=0,'D-2・D-３'!AI23*RANDBETWEEN(110,120)*0.01,'D-2・D-３'!AI23*RANDBETWEEN(80,90)*0.01),'D-2・D-３'!AI23+RANDBETWEEN(1,3)),0),0)&amp;"】")</f>
        <v/>
      </c>
      <c r="AJ23" s="1029" t="str">
        <f ca="1">IF('D-2・D-３'!AJ23="","","【"&amp;ROUND(IFERROR(IF(ABS('D-2・D-３'!AJ23)&gt;=10,IF('D-2・D-３'!AJ23&gt;=0,'D-2・D-３'!AJ23*RANDBETWEEN(80,90)*0.01,'D-2・D-３'!AJ23*RANDBETWEEN(110,120)*0.01),'D-2・D-３'!AJ23-RANDBETWEEN(1,3)),0),0)&amp;"～"&amp;ROUND(IFERROR(IF(ABS('D-2・D-３'!AJ23)&gt;=10,IF('D-2・D-３'!AJ23&gt;=0,'D-2・D-３'!AJ23*RANDBETWEEN(110,120)*0.01,'D-2・D-３'!AJ23*RANDBETWEEN(80,90)*0.01),'D-2・D-３'!AJ23+RANDBETWEEN(1,3)),0),0)&amp;"】")</f>
        <v/>
      </c>
      <c r="AK23" s="1028" t="str">
        <f ca="1">IF('D-2・D-３'!AK23="","","【"&amp;ROUND(IFERROR(IF(ABS('D-2・D-３'!AK23)&gt;=10,IF('D-2・D-３'!AK23&gt;=0,'D-2・D-３'!AK23*RANDBETWEEN(80,90)*0.01,'D-2・D-３'!AK23*RANDBETWEEN(110,120)*0.01),'D-2・D-３'!AK23-RANDBETWEEN(1,3)),0),0)&amp;"～"&amp;ROUND(IFERROR(IF(ABS('D-2・D-３'!AK23)&gt;=10,IF('D-2・D-３'!AK23&gt;=0,'D-2・D-３'!AK23*RANDBETWEEN(110,120)*0.01,'D-2・D-３'!AK23*RANDBETWEEN(80,90)*0.01),'D-2・D-３'!AK23+RANDBETWEEN(1,3)),0),0)&amp;"】")</f>
        <v/>
      </c>
      <c r="AL23" s="1026" t="str">
        <f>IF('D-2・D-３'!AL23="","",'D-2・D-３'!AL23)</f>
        <v/>
      </c>
      <c r="AM23" s="1045" t="str">
        <f>IF('D-2・D-３'!AM23="","",'D-2・D-３'!AM23)</f>
        <v/>
      </c>
      <c r="AN23" s="1028" t="str">
        <f ca="1">IF('D-2・D-３'!AN23="","","【"&amp;ROUND(IFERROR(IF(ABS('D-2・D-３'!AN23)&gt;=10,IF('D-2・D-３'!AN23&gt;=0,'D-2・D-３'!AN23*RANDBETWEEN(80,90)*0.01,'D-2・D-３'!AN23*RANDBETWEEN(110,120)*0.01),'D-2・D-３'!AN23-RANDBETWEEN(1,3)),0),0)&amp;"～"&amp;ROUND(IFERROR(IF(ABS('D-2・D-３'!AN23)&gt;=10,IF('D-2・D-３'!AN23&gt;=0,'D-2・D-３'!AN23*RANDBETWEEN(110,120)*0.01,'D-2・D-３'!AN23*RANDBETWEEN(80,90)*0.01),'D-2・D-３'!AN23+RANDBETWEEN(1,3)),0),0)&amp;"】")</f>
        <v/>
      </c>
      <c r="AO23" s="1025" t="str">
        <f>IF('D-2・D-３'!AO23="","",'D-2・D-３'!AO23)</f>
        <v/>
      </c>
      <c r="AP23" s="1029" t="str">
        <f>IF('D-2・D-３'!AP23="","",'D-2・D-３'!AP23)</f>
        <v/>
      </c>
      <c r="AQ23" s="1026" t="str">
        <f>IF('D-2・D-３'!AQ23="","",'D-2・D-３'!AQ23)</f>
        <v/>
      </c>
      <c r="AR23" s="1022" t="str">
        <f>IF('D-2・D-３'!AR23="","",'D-2・D-３'!AR23)</f>
        <v/>
      </c>
      <c r="AS23" s="1028" t="str">
        <f ca="1">IF('D-2・D-３'!AS23="","","【"&amp;ROUND(IFERROR(IF(ABS('D-2・D-３'!AS23)&gt;=10,IF('D-2・D-３'!AS23&gt;=0,'D-2・D-３'!AS23*RANDBETWEEN(80,90)*0.01,'D-2・D-３'!AS23*RANDBETWEEN(110,120)*0.01),'D-2・D-３'!AS23-RANDBETWEEN(1,3)),0),0)&amp;"～"&amp;ROUND(IFERROR(IF(ABS('D-2・D-３'!AS23)&gt;=10,IF('D-2・D-３'!AS23&gt;=0,'D-2・D-３'!AS23*RANDBETWEEN(110,120)*0.01,'D-2・D-３'!AS23*RANDBETWEEN(80,90)*0.01),'D-2・D-３'!AS23+RANDBETWEEN(1,3)),0),0)&amp;"】")</f>
        <v/>
      </c>
      <c r="AT23" s="1028" t="str">
        <f ca="1">IF('D-2・D-３'!AT23="","","【"&amp;ROUND(IFERROR(IF(ABS('D-2・D-３'!AT23)&gt;=10,IF('D-2・D-３'!AT23&gt;=0,'D-2・D-３'!AT23*RANDBETWEEN(80,90)*0.01,'D-2・D-３'!AT23*RANDBETWEEN(110,120)*0.01),'D-2・D-３'!AT23-RANDBETWEEN(1,3)),0),0)&amp;"～"&amp;ROUND(IFERROR(IF(ABS('D-2・D-３'!AT23)&gt;=10,IF('D-2・D-３'!AT23&gt;=0,'D-2・D-３'!AT23*RANDBETWEEN(110,120)*0.01,'D-2・D-３'!AT23*RANDBETWEEN(80,90)*0.01),'D-2・D-３'!AT23+RANDBETWEEN(1,3)),0),0)&amp;"】")</f>
        <v/>
      </c>
      <c r="AU23" s="1028" t="str">
        <f ca="1">IF('D-2・D-３'!AU23="","","【"&amp;ROUND(IFERROR(IF(ABS('D-2・D-３'!AU23)&gt;=10,IF('D-2・D-３'!AU23&gt;=0,'D-2・D-３'!AU23*RANDBETWEEN(80,90)*0.01,'D-2・D-３'!AU23*RANDBETWEEN(110,120)*0.01),'D-2・D-３'!AU23-RANDBETWEEN(1,3)),0),0)&amp;"～"&amp;ROUND(IFERROR(IF(ABS('D-2・D-３'!AU23)&gt;=10,IF('D-2・D-３'!AU23&gt;=0,'D-2・D-３'!AU23*RANDBETWEEN(110,120)*0.01,'D-2・D-３'!AU23*RANDBETWEEN(80,90)*0.01),'D-2・D-３'!AU23+RANDBETWEEN(1,3)),0),0)&amp;"】")</f>
        <v/>
      </c>
      <c r="AV23" s="1028" t="str">
        <f ca="1">IF('D-2・D-３'!AV23="","","【"&amp;ROUND(IFERROR(IF(ABS('D-2・D-３'!AV23)&gt;=10,IF('D-2・D-３'!AV23&gt;=0,'D-2・D-３'!AV23*RANDBETWEEN(80,90)*0.01,'D-2・D-３'!AV23*RANDBETWEEN(110,120)*0.01),'D-2・D-３'!AV23-RANDBETWEEN(1,3)),0),0)&amp;"～"&amp;ROUND(IFERROR(IF(ABS('D-2・D-３'!AV23)&gt;=10,IF('D-2・D-３'!AV23&gt;=0,'D-2・D-３'!AV23*RANDBETWEEN(110,120)*0.01,'D-2・D-３'!AV23*RANDBETWEEN(80,90)*0.01),'D-2・D-３'!AV23+RANDBETWEEN(1,3)),0),0)&amp;"】")</f>
        <v/>
      </c>
      <c r="AW23" s="1028" t="str">
        <f ca="1">IF('D-2・D-３'!AW23="","","【"&amp;ROUND(IFERROR(IF(ABS('D-2・D-３'!AW23)&gt;=10,IF('D-2・D-３'!AW23&gt;=0,'D-2・D-３'!AW23*RANDBETWEEN(80,90)*0.01,'D-2・D-３'!AW23*RANDBETWEEN(110,120)*0.01),'D-2・D-３'!AW23-RANDBETWEEN(1,3)),0),0)&amp;"～"&amp;ROUND(IFERROR(IF(ABS('D-2・D-３'!AW23)&gt;=10,IF('D-2・D-３'!AW23&gt;=0,'D-2・D-３'!AW23*RANDBETWEEN(110,120)*0.01,'D-2・D-３'!AW23*RANDBETWEEN(80,90)*0.01),'D-2・D-３'!AW23+RANDBETWEEN(1,3)),0),0)&amp;"】")</f>
        <v/>
      </c>
      <c r="AX23" s="1028" t="str">
        <f ca="1">IF('D-2・D-３'!AX23="","","【"&amp;ROUND(IFERROR(IF(ABS('D-2・D-３'!AX23)&gt;=10,IF('D-2・D-３'!AX23&gt;=0,'D-2・D-３'!AX23*RANDBETWEEN(80,90)*0.01,'D-2・D-３'!AX23*RANDBETWEEN(110,120)*0.01),'D-2・D-３'!AX23-RANDBETWEEN(1,3)),0),0)&amp;"～"&amp;ROUND(IFERROR(IF(ABS('D-2・D-３'!AX23)&gt;=10,IF('D-2・D-３'!AX23&gt;=0,'D-2・D-３'!AX23*RANDBETWEEN(110,120)*0.01,'D-2・D-３'!AX23*RANDBETWEEN(80,90)*0.01),'D-2・D-３'!AX23+RANDBETWEEN(1,3)),0),0)&amp;"】")</f>
        <v/>
      </c>
      <c r="AY23" s="1028"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1028"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1031" t="str">
        <f>IF('D-2・D-３'!BA23="","",'D-2・D-３'!BA23)</f>
        <v/>
      </c>
      <c r="BB23" s="1032"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1032"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1032" t="str">
        <f ca="1">IF('D-2・D-３'!BD23="","","【"&amp;ROUND(IFERROR(IF(ABS('D-2・D-３'!BD23)&gt;=10,IF('D-2・D-３'!BD23&gt;=0,'D-2・D-３'!BD23*RANDBETWEEN(80,90)*0.01,'D-2・D-３'!BD23*RANDBETWEEN(110,120)*0.01),'D-2・D-３'!BD23-RANDBETWEEN(1,3)),0),0)&amp;"～"&amp;ROUND(IFERROR(IF(ABS('D-2・D-３'!BD23)&gt;=10,IF('D-2・D-３'!BD23&gt;=0,'D-2・D-３'!BD23*RANDBETWEEN(110,120)*0.01,'D-2・D-３'!BD23*RANDBETWEEN(80,90)*0.01),'D-2・D-３'!BD23+RANDBETWEEN(1,3)),0),0)&amp;"】")</f>
        <v/>
      </c>
      <c r="BE23" s="1032" t="str">
        <f ca="1">IF('D-2・D-３'!BE23="","","【"&amp;ROUND(IFERROR(IF(ABS('D-2・D-３'!BE23)&gt;=10,IF('D-2・D-３'!BE23&gt;=0,'D-2・D-３'!BE23*RANDBETWEEN(80,90)*0.01,'D-2・D-３'!BE23*RANDBETWEEN(110,120)*0.01),'D-2・D-３'!BE23-RANDBETWEEN(1,3)),0),0)&amp;"～"&amp;ROUND(IFERROR(IF(ABS('D-2・D-３'!BE23)&gt;=10,IF('D-2・D-３'!BE23&gt;=0,'D-2・D-３'!BE23*RANDBETWEEN(110,120)*0.01,'D-2・D-３'!BE23*RANDBETWEEN(80,90)*0.01),'D-2・D-３'!BE23+RANDBETWEEN(1,3)),0),0)&amp;"】")</f>
        <v/>
      </c>
      <c r="BF23" s="1032"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1025" t="str">
        <f>IF('D-2・D-３'!BG23="","",'D-2・D-３'!BG23)</f>
        <v/>
      </c>
      <c r="BH23" s="1028"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1022" t="str">
        <f>IF('D-2・D-３'!BI23="","",'D-2・D-３'!BI23)</f>
        <v/>
      </c>
      <c r="BJ23" s="1028" t="str">
        <f ca="1">IF('D-2・D-３'!BJ23="","","【"&amp;ROUND(IFERROR(IF(ABS('D-2・D-３'!BJ23)&gt;=10,IF('D-2・D-３'!BJ23&gt;=0,'D-2・D-３'!BJ23*RANDBETWEEN(80,90)*0.01,'D-2・D-３'!BJ23*RANDBETWEEN(110,120)*0.01),'D-2・D-３'!BJ23-RANDBETWEEN(1,3)),0),0)&amp;"～"&amp;ROUND(IFERROR(IF(ABS('D-2・D-３'!BJ23)&gt;=10,IF('D-2・D-３'!BJ23&gt;=0,'D-2・D-３'!BJ23*RANDBETWEEN(110,120)*0.01,'D-2・D-３'!BJ23*RANDBETWEEN(80,90)*0.01),'D-2・D-３'!BJ23+RANDBETWEEN(1,3)),0),0)&amp;"】")</f>
        <v/>
      </c>
      <c r="BK23" s="1028"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1028" t="str">
        <f ca="1">IF('D-2・D-３'!BL23="","","【"&amp;ROUND(IFERROR(IF(ABS('D-2・D-３'!BL23)&gt;=10,IF('D-2・D-３'!BL23&gt;=0,'D-2・D-３'!BL23*RANDBETWEEN(80,90)*0.01,'D-2・D-３'!BL23*RANDBETWEEN(110,120)*0.01),'D-2・D-３'!BL23-RANDBETWEEN(1,3)),0),0)&amp;"～"&amp;ROUND(IFERROR(IF(ABS('D-2・D-３'!BL23)&gt;=10,IF('D-2・D-３'!BL23&gt;=0,'D-2・D-３'!BL23*RANDBETWEEN(110,120)*0.01,'D-2・D-３'!BL23*RANDBETWEEN(80,90)*0.01),'D-2・D-３'!BL23+RANDBETWEEN(1,3)),0),0)&amp;"】")</f>
        <v/>
      </c>
      <c r="BM23" s="1026" t="str">
        <f>IF('D-2・D-３'!BM23="","",'D-2・D-３'!BM23)</f>
        <v/>
      </c>
      <c r="BN23" s="1025" t="str">
        <f>IF('D-2・D-３'!BN23="","",'D-2・D-３'!BN23)</f>
        <v/>
      </c>
      <c r="BO23" s="1028" t="str">
        <f ca="1">IF('D-2・D-３'!BO23="","","【"&amp;ROUND(IFERROR(IF(ABS('D-2・D-３'!BO23)&gt;=10,IF('D-2・D-３'!BO23&gt;=0,'D-2・D-３'!BO23*RANDBETWEEN(80,90)*0.01,'D-2・D-３'!BO23*RANDBETWEEN(110,120)*0.01),'D-2・D-３'!BO23-RANDBETWEEN(1,3)),0),0)&amp;"～"&amp;ROUND(IFERROR(IF(ABS('D-2・D-３'!BO23)&gt;=10,IF('D-2・D-３'!BO23&gt;=0,'D-2・D-３'!BO23*RANDBETWEEN(110,120)*0.01,'D-2・D-３'!BO23*RANDBETWEEN(80,90)*0.01),'D-2・D-３'!BO23+RANDBETWEEN(1,3)),0),0)&amp;"】")</f>
        <v/>
      </c>
      <c r="BP23" s="1028" t="str">
        <f ca="1">IF('D-2・D-３'!BP23="","","【"&amp;ROUND(IFERROR(IF(ABS('D-2・D-３'!BP23)&gt;=10,IF('D-2・D-３'!BP23&gt;=0,'D-2・D-３'!BP23*RANDBETWEEN(80,90)*0.01,'D-2・D-３'!BP23*RANDBETWEEN(110,120)*0.01),'D-2・D-３'!BP23-RANDBETWEEN(1,3)),0),0)&amp;"～"&amp;ROUND(IFERROR(IF(ABS('D-2・D-３'!BP23)&gt;=10,IF('D-2・D-３'!BP23&gt;=0,'D-2・D-３'!BP23*RANDBETWEEN(110,120)*0.01,'D-2・D-３'!BP23*RANDBETWEEN(80,90)*0.01),'D-2・D-３'!BP23+RANDBETWEEN(1,3)),0),0)&amp;"】")</f>
        <v/>
      </c>
      <c r="BQ23" s="1028" t="str">
        <f ca="1">IF('D-2・D-３'!BQ23="","","【"&amp;ROUND(IFERROR(IF(ABS('D-2・D-３'!BQ23)&gt;=10,IF('D-2・D-３'!BQ23&gt;=0,'D-2・D-３'!BQ23*RANDBETWEEN(80,90)*0.01,'D-2・D-３'!BQ23*RANDBETWEEN(110,120)*0.01),'D-2・D-３'!BQ23-RANDBETWEEN(1,3)),0),0)&amp;"～"&amp;ROUND(IFERROR(IF(ABS('D-2・D-３'!BQ23)&gt;=10,IF('D-2・D-３'!BQ23&gt;=0,'D-2・D-３'!BQ23*RANDBETWEEN(110,120)*0.01,'D-2・D-３'!BQ23*RANDBETWEEN(80,90)*0.01),'D-2・D-３'!BQ23+RANDBETWEEN(1,3)),0),0)&amp;"】")</f>
        <v/>
      </c>
      <c r="BR23" s="1028" t="str">
        <f ca="1">IF('D-2・D-３'!BR23="","","【"&amp;ROUND(IFERROR(IF(ABS('D-2・D-３'!BR23)&gt;=10,IF('D-2・D-３'!BR23&gt;=0,'D-2・D-３'!BR23*RANDBETWEEN(80,90)*0.01,'D-2・D-３'!BR23*RANDBETWEEN(110,120)*0.01),'D-2・D-３'!BR23-RANDBETWEEN(1,3)),0),0)&amp;"～"&amp;ROUND(IFERROR(IF(ABS('D-2・D-３'!BR23)&gt;=10,IF('D-2・D-３'!BR23&gt;=0,'D-2・D-３'!BR23*RANDBETWEEN(110,120)*0.01,'D-2・D-３'!BR23*RANDBETWEEN(80,90)*0.01),'D-2・D-３'!BR23+RANDBETWEEN(1,3)),0),0)&amp;"】")</f>
        <v/>
      </c>
      <c r="BS23" s="1028" t="str">
        <f ca="1">IF('D-2・D-３'!BS23="","","【"&amp;ROUND(IFERROR(IF(ABS('D-2・D-３'!BS23)&gt;=10,IF('D-2・D-３'!BS23&gt;=0,'D-2・D-３'!BS23*RANDBETWEEN(80,90)*0.01,'D-2・D-３'!BS23*RANDBETWEEN(110,120)*0.01),'D-2・D-３'!BS23-RANDBETWEEN(1,3)),0),0)&amp;"～"&amp;ROUND(IFERROR(IF(ABS('D-2・D-３'!BS23)&gt;=10,IF('D-2・D-３'!BS23&gt;=0,'D-2・D-３'!BS23*RANDBETWEEN(110,120)*0.01,'D-2・D-３'!BS23*RANDBETWEEN(80,90)*0.01),'D-2・D-３'!BS23+RANDBETWEEN(1,3)),0),0)&amp;"】")</f>
        <v/>
      </c>
      <c r="BT23" s="1034" t="str">
        <f ca="1">IF('D-2・D-３'!BT23="","","【"&amp;ROUND(IFERROR(IF(ABS('D-2・D-３'!BT23)&gt;=10,IF('D-2・D-３'!BT23&gt;=0,'D-2・D-３'!BT23*RANDBETWEEN(80,90)*0.01,'D-2・D-３'!BT23*RANDBETWEEN(110,120)*0.01),'D-2・D-３'!BT23-RANDBETWEEN(1,3)),0),0)&amp;"～"&amp;ROUND(IFERROR(IF(ABS('D-2・D-３'!BT23)&gt;=10,IF('D-2・D-３'!BT23&gt;=0,'D-2・D-３'!BT23*RANDBETWEEN(110,120)*0.01,'D-2・D-３'!BT23*RANDBETWEEN(80,90)*0.01),'D-2・D-３'!BT23+RANDBETWEEN(1,3)),0),0)&amp;"】")</f>
        <v/>
      </c>
    </row>
    <row r="24" spans="2:72" ht="18" customHeight="1" x14ac:dyDescent="0.15">
      <c r="B24" s="1336">
        <v>11</v>
      </c>
      <c r="C24" s="1337"/>
      <c r="D24" s="1022" t="str">
        <f>IF('D-2・D-３'!D24="","",'D-2・D-３'!D24)</f>
        <v/>
      </c>
      <c r="E24" s="1023" t="str">
        <f>IF('D-2・D-３'!E24="","",'D-2・D-３'!E24)</f>
        <v/>
      </c>
      <c r="F24" s="1024" t="str">
        <f>IF('D-2・D-３'!F24="","",'D-2・D-３'!F24)</f>
        <v/>
      </c>
      <c r="G24" s="1025" t="str">
        <f>IF('D-2・D-３'!G24="","",'D-2・D-３'!G24)</f>
        <v/>
      </c>
      <c r="H24" s="1022" t="str">
        <f>IF('D-2・D-３'!H24="","",'D-2・D-３'!H24)</f>
        <v/>
      </c>
      <c r="I24" s="1023" t="str">
        <f>IF('D-2・D-３'!I24="","",'D-2・D-３'!I24)</f>
        <v/>
      </c>
      <c r="J24" s="1022" t="str">
        <f>IF('D-2・D-３'!J24="","",'D-2・D-３'!J24)</f>
        <v/>
      </c>
      <c r="K24" s="1023" t="str">
        <f>IF('D-2・D-３'!K24="","",'D-2・D-３'!K24)</f>
        <v/>
      </c>
      <c r="L24" s="1022" t="str">
        <f>IF('D-2・D-３'!L24="","",'D-2・D-３'!L24)</f>
        <v/>
      </c>
      <c r="M24" s="1023" t="str">
        <f>IF('D-2・D-３'!M24="","",'D-2・D-３'!M24)</f>
        <v/>
      </c>
      <c r="N24" s="1022" t="str">
        <f>IF('D-2・D-３'!N24="","",'D-2・D-３'!N24)</f>
        <v/>
      </c>
      <c r="O24" s="1023" t="str">
        <f>IF('D-2・D-３'!O24="","",'D-2・D-３'!O24)</f>
        <v/>
      </c>
      <c r="P24" s="1022" t="str">
        <f>IF('D-2・D-３'!P24="","",'D-2・D-３'!P24)</f>
        <v/>
      </c>
      <c r="Q24" s="1023" t="str">
        <f>IF('D-2・D-３'!Q24="","",'D-2・D-３'!Q24)</f>
        <v/>
      </c>
      <c r="R24" s="1022" t="str">
        <f>IF('D-2・D-３'!R24="","",'D-2・D-３'!R24)</f>
        <v/>
      </c>
      <c r="S24" s="1044" t="str">
        <f>IF('D-2・D-３'!S24="","",'D-2・D-３'!S24)</f>
        <v/>
      </c>
      <c r="T24" s="1022" t="str">
        <f>IF('D-2・D-３'!T24="","",'D-2・D-３'!T24)</f>
        <v/>
      </c>
      <c r="U24" s="1023" t="str">
        <f>IF('D-2・D-３'!U24="","",'D-2・D-３'!U24)</f>
        <v/>
      </c>
      <c r="V24" s="1023" t="str">
        <f>IF('D-2・D-３'!V24="","",'D-2・D-３'!V24)</f>
        <v/>
      </c>
      <c r="W24" s="1023" t="str">
        <f>IF('D-2・D-３'!W24="","",'D-2・D-３'!W24)</f>
        <v/>
      </c>
      <c r="X24" s="1023" t="str">
        <f>IF('D-2・D-３'!X24="","",'D-2・D-３'!X24)</f>
        <v/>
      </c>
      <c r="Y24" s="1022" t="str">
        <f>IF('D-2・D-３'!Y24="","",'D-2・D-３'!Y24)</f>
        <v/>
      </c>
      <c r="Z24" s="1026" t="str">
        <f>IF('D-2・D-３'!Z24="","",'D-2・D-３'!Z24)</f>
        <v/>
      </c>
      <c r="AA24" s="1026" t="str">
        <f>IF('D-2・D-３'!AA24="","",'D-2・D-３'!AA24)</f>
        <v/>
      </c>
      <c r="AB24" s="1025" t="str">
        <f>IF('D-2・D-３'!AB24="","",'D-2・D-３'!AB24)</f>
        <v/>
      </c>
      <c r="AC24" s="1025" t="str">
        <f>IF('D-2・D-３'!AC24="","",'D-2・D-３'!AC24)</f>
        <v/>
      </c>
      <c r="AD24" s="1025" t="str">
        <f>IF('D-2・D-３'!AD24="","",'D-2・D-３'!AD24)</f>
        <v/>
      </c>
      <c r="AE24" s="1025" t="str">
        <f>IF('D-2・D-３'!AE24="","",'D-2・D-３'!AE24)</f>
        <v/>
      </c>
      <c r="AF24" s="1025" t="str">
        <f>IF('D-2・D-３'!AF24="","",'D-2・D-３'!AF24)</f>
        <v/>
      </c>
      <c r="AG24" s="1027" t="str">
        <f>IF('D-2・D-３'!AG24="","",'D-2・D-３'!AG24)</f>
        <v/>
      </c>
      <c r="AH24" s="1025" t="str">
        <f>IF('D-2・D-３'!AH24="","",'D-2・D-３'!AH24)</f>
        <v/>
      </c>
      <c r="AI24" s="1028" t="str">
        <f ca="1">IF('D-2・D-３'!AI24="","","【"&amp;ROUND(IFERROR(IF(ABS('D-2・D-３'!AI24)&gt;=10,IF('D-2・D-３'!AI24&gt;=0,'D-2・D-３'!AI24*RANDBETWEEN(80,90)*0.01,'D-2・D-３'!AI24*RANDBETWEEN(110,120)*0.01),'D-2・D-３'!AI24-RANDBETWEEN(1,3)),0),0)&amp;"～"&amp;ROUND(IFERROR(IF(ABS('D-2・D-３'!AI24)&gt;=10,IF('D-2・D-３'!AI24&gt;=0,'D-2・D-３'!AI24*RANDBETWEEN(110,120)*0.01,'D-2・D-３'!AI24*RANDBETWEEN(80,90)*0.01),'D-2・D-３'!AI24+RANDBETWEEN(1,3)),0),0)&amp;"】")</f>
        <v/>
      </c>
      <c r="AJ24" s="1029" t="str">
        <f ca="1">IF('D-2・D-３'!AJ24="","","【"&amp;ROUND(IFERROR(IF(ABS('D-2・D-３'!AJ24)&gt;=10,IF('D-2・D-３'!AJ24&gt;=0,'D-2・D-３'!AJ24*RANDBETWEEN(80,90)*0.01,'D-2・D-３'!AJ24*RANDBETWEEN(110,120)*0.01),'D-2・D-３'!AJ24-RANDBETWEEN(1,3)),0),0)&amp;"～"&amp;ROUND(IFERROR(IF(ABS('D-2・D-３'!AJ24)&gt;=10,IF('D-2・D-３'!AJ24&gt;=0,'D-2・D-３'!AJ24*RANDBETWEEN(110,120)*0.01,'D-2・D-３'!AJ24*RANDBETWEEN(80,90)*0.01),'D-2・D-３'!AJ24+RANDBETWEEN(1,3)),0),0)&amp;"】")</f>
        <v/>
      </c>
      <c r="AK24" s="1028" t="str">
        <f ca="1">IF('D-2・D-３'!AK24="","","【"&amp;ROUND(IFERROR(IF(ABS('D-2・D-３'!AK24)&gt;=10,IF('D-2・D-３'!AK24&gt;=0,'D-2・D-３'!AK24*RANDBETWEEN(80,90)*0.01,'D-2・D-３'!AK24*RANDBETWEEN(110,120)*0.01),'D-2・D-３'!AK24-RANDBETWEEN(1,3)),0),0)&amp;"～"&amp;ROUND(IFERROR(IF(ABS('D-2・D-３'!AK24)&gt;=10,IF('D-2・D-３'!AK24&gt;=0,'D-2・D-３'!AK24*RANDBETWEEN(110,120)*0.01,'D-2・D-３'!AK24*RANDBETWEEN(80,90)*0.01),'D-2・D-３'!AK24+RANDBETWEEN(1,3)),0),0)&amp;"】")</f>
        <v/>
      </c>
      <c r="AL24" s="1026" t="str">
        <f>IF('D-2・D-３'!AL24="","",'D-2・D-３'!AL24)</f>
        <v/>
      </c>
      <c r="AM24" s="1045" t="str">
        <f>IF('D-2・D-３'!AM24="","",'D-2・D-３'!AM24)</f>
        <v/>
      </c>
      <c r="AN24" s="1028" t="str">
        <f ca="1">IF('D-2・D-３'!AN24="","","【"&amp;ROUND(IFERROR(IF(ABS('D-2・D-３'!AN24)&gt;=10,IF('D-2・D-３'!AN24&gt;=0,'D-2・D-３'!AN24*RANDBETWEEN(80,90)*0.01,'D-2・D-３'!AN24*RANDBETWEEN(110,120)*0.01),'D-2・D-３'!AN24-RANDBETWEEN(1,3)),0),0)&amp;"～"&amp;ROUND(IFERROR(IF(ABS('D-2・D-３'!AN24)&gt;=10,IF('D-2・D-３'!AN24&gt;=0,'D-2・D-３'!AN24*RANDBETWEEN(110,120)*0.01,'D-2・D-３'!AN24*RANDBETWEEN(80,90)*0.01),'D-2・D-３'!AN24+RANDBETWEEN(1,3)),0),0)&amp;"】")</f>
        <v/>
      </c>
      <c r="AO24" s="1025" t="str">
        <f>IF('D-2・D-３'!AO24="","",'D-2・D-３'!AO24)</f>
        <v/>
      </c>
      <c r="AP24" s="1029" t="str">
        <f>IF('D-2・D-３'!AP24="","",'D-2・D-３'!AP24)</f>
        <v/>
      </c>
      <c r="AQ24" s="1026" t="str">
        <f>IF('D-2・D-３'!AQ24="","",'D-2・D-３'!AQ24)</f>
        <v/>
      </c>
      <c r="AR24" s="1022" t="str">
        <f>IF('D-2・D-３'!AR24="","",'D-2・D-３'!AR24)</f>
        <v/>
      </c>
      <c r="AS24" s="1028" t="str">
        <f ca="1">IF('D-2・D-３'!AS24="","","【"&amp;ROUND(IFERROR(IF(ABS('D-2・D-３'!AS24)&gt;=10,IF('D-2・D-３'!AS24&gt;=0,'D-2・D-３'!AS24*RANDBETWEEN(80,90)*0.01,'D-2・D-３'!AS24*RANDBETWEEN(110,120)*0.01),'D-2・D-３'!AS24-RANDBETWEEN(1,3)),0),0)&amp;"～"&amp;ROUND(IFERROR(IF(ABS('D-2・D-３'!AS24)&gt;=10,IF('D-2・D-３'!AS24&gt;=0,'D-2・D-３'!AS24*RANDBETWEEN(110,120)*0.01,'D-2・D-３'!AS24*RANDBETWEEN(80,90)*0.01),'D-2・D-３'!AS24+RANDBETWEEN(1,3)),0),0)&amp;"】")</f>
        <v/>
      </c>
      <c r="AT24" s="1028" t="str">
        <f ca="1">IF('D-2・D-３'!AT24="","","【"&amp;ROUND(IFERROR(IF(ABS('D-2・D-３'!AT24)&gt;=10,IF('D-2・D-３'!AT24&gt;=0,'D-2・D-３'!AT24*RANDBETWEEN(80,90)*0.01,'D-2・D-３'!AT24*RANDBETWEEN(110,120)*0.01),'D-2・D-３'!AT24-RANDBETWEEN(1,3)),0),0)&amp;"～"&amp;ROUND(IFERROR(IF(ABS('D-2・D-３'!AT24)&gt;=10,IF('D-2・D-３'!AT24&gt;=0,'D-2・D-３'!AT24*RANDBETWEEN(110,120)*0.01,'D-2・D-３'!AT24*RANDBETWEEN(80,90)*0.01),'D-2・D-３'!AT24+RANDBETWEEN(1,3)),0),0)&amp;"】")</f>
        <v/>
      </c>
      <c r="AU24" s="1028" t="str">
        <f ca="1">IF('D-2・D-３'!AU24="","","【"&amp;ROUND(IFERROR(IF(ABS('D-2・D-３'!AU24)&gt;=10,IF('D-2・D-３'!AU24&gt;=0,'D-2・D-３'!AU24*RANDBETWEEN(80,90)*0.01,'D-2・D-３'!AU24*RANDBETWEEN(110,120)*0.01),'D-2・D-３'!AU24-RANDBETWEEN(1,3)),0),0)&amp;"～"&amp;ROUND(IFERROR(IF(ABS('D-2・D-３'!AU24)&gt;=10,IF('D-2・D-３'!AU24&gt;=0,'D-2・D-３'!AU24*RANDBETWEEN(110,120)*0.01,'D-2・D-３'!AU24*RANDBETWEEN(80,90)*0.01),'D-2・D-３'!AU24+RANDBETWEEN(1,3)),0),0)&amp;"】")</f>
        <v/>
      </c>
      <c r="AV24" s="1028" t="str">
        <f ca="1">IF('D-2・D-３'!AV24="","","【"&amp;ROUND(IFERROR(IF(ABS('D-2・D-３'!AV24)&gt;=10,IF('D-2・D-３'!AV24&gt;=0,'D-2・D-３'!AV24*RANDBETWEEN(80,90)*0.01,'D-2・D-３'!AV24*RANDBETWEEN(110,120)*0.01),'D-2・D-３'!AV24-RANDBETWEEN(1,3)),0),0)&amp;"～"&amp;ROUND(IFERROR(IF(ABS('D-2・D-３'!AV24)&gt;=10,IF('D-2・D-３'!AV24&gt;=0,'D-2・D-３'!AV24*RANDBETWEEN(110,120)*0.01,'D-2・D-３'!AV24*RANDBETWEEN(80,90)*0.01),'D-2・D-３'!AV24+RANDBETWEEN(1,3)),0),0)&amp;"】")</f>
        <v/>
      </c>
      <c r="AW24" s="1028" t="str">
        <f ca="1">IF('D-2・D-３'!AW24="","","【"&amp;ROUND(IFERROR(IF(ABS('D-2・D-３'!AW24)&gt;=10,IF('D-2・D-３'!AW24&gt;=0,'D-2・D-３'!AW24*RANDBETWEEN(80,90)*0.01,'D-2・D-３'!AW24*RANDBETWEEN(110,120)*0.01),'D-2・D-３'!AW24-RANDBETWEEN(1,3)),0),0)&amp;"～"&amp;ROUND(IFERROR(IF(ABS('D-2・D-３'!AW24)&gt;=10,IF('D-2・D-３'!AW24&gt;=0,'D-2・D-３'!AW24*RANDBETWEEN(110,120)*0.01,'D-2・D-３'!AW24*RANDBETWEEN(80,90)*0.01),'D-2・D-３'!AW24+RANDBETWEEN(1,3)),0),0)&amp;"】")</f>
        <v/>
      </c>
      <c r="AX24" s="1028" t="str">
        <f ca="1">IF('D-2・D-３'!AX24="","","【"&amp;ROUND(IFERROR(IF(ABS('D-2・D-３'!AX24)&gt;=10,IF('D-2・D-３'!AX24&gt;=0,'D-2・D-３'!AX24*RANDBETWEEN(80,90)*0.01,'D-2・D-３'!AX24*RANDBETWEEN(110,120)*0.01),'D-2・D-３'!AX24-RANDBETWEEN(1,3)),0),0)&amp;"～"&amp;ROUND(IFERROR(IF(ABS('D-2・D-３'!AX24)&gt;=10,IF('D-2・D-３'!AX24&gt;=0,'D-2・D-３'!AX24*RANDBETWEEN(110,120)*0.01,'D-2・D-３'!AX24*RANDBETWEEN(80,90)*0.01),'D-2・D-３'!AX24+RANDBETWEEN(1,3)),0),0)&amp;"】")</f>
        <v/>
      </c>
      <c r="AY24" s="1028"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1028"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1031" t="str">
        <f>IF('D-2・D-３'!BA24="","",'D-2・D-３'!BA24)</f>
        <v/>
      </c>
      <c r="BB24" s="1032"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1032"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1032" t="str">
        <f ca="1">IF('D-2・D-３'!BD24="","","【"&amp;ROUND(IFERROR(IF(ABS('D-2・D-３'!BD24)&gt;=10,IF('D-2・D-３'!BD24&gt;=0,'D-2・D-３'!BD24*RANDBETWEEN(80,90)*0.01,'D-2・D-３'!BD24*RANDBETWEEN(110,120)*0.01),'D-2・D-３'!BD24-RANDBETWEEN(1,3)),0),0)&amp;"～"&amp;ROUND(IFERROR(IF(ABS('D-2・D-３'!BD24)&gt;=10,IF('D-2・D-３'!BD24&gt;=0,'D-2・D-３'!BD24*RANDBETWEEN(110,120)*0.01,'D-2・D-３'!BD24*RANDBETWEEN(80,90)*0.01),'D-2・D-３'!BD24+RANDBETWEEN(1,3)),0),0)&amp;"】")</f>
        <v/>
      </c>
      <c r="BE24" s="1032" t="str">
        <f ca="1">IF('D-2・D-３'!BE24="","","【"&amp;ROUND(IFERROR(IF(ABS('D-2・D-３'!BE24)&gt;=10,IF('D-2・D-３'!BE24&gt;=0,'D-2・D-３'!BE24*RANDBETWEEN(80,90)*0.01,'D-2・D-３'!BE24*RANDBETWEEN(110,120)*0.01),'D-2・D-３'!BE24-RANDBETWEEN(1,3)),0),0)&amp;"～"&amp;ROUND(IFERROR(IF(ABS('D-2・D-３'!BE24)&gt;=10,IF('D-2・D-３'!BE24&gt;=0,'D-2・D-３'!BE24*RANDBETWEEN(110,120)*0.01,'D-2・D-３'!BE24*RANDBETWEEN(80,90)*0.01),'D-2・D-３'!BE24+RANDBETWEEN(1,3)),0),0)&amp;"】")</f>
        <v/>
      </c>
      <c r="BF24" s="1032"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1025" t="str">
        <f>IF('D-2・D-３'!BG24="","",'D-2・D-３'!BG24)</f>
        <v/>
      </c>
      <c r="BH24" s="1028"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1022" t="str">
        <f>IF('D-2・D-３'!BI24="","",'D-2・D-３'!BI24)</f>
        <v/>
      </c>
      <c r="BJ24" s="1028" t="str">
        <f ca="1">IF('D-2・D-３'!BJ24="","","【"&amp;ROUND(IFERROR(IF(ABS('D-2・D-３'!BJ24)&gt;=10,IF('D-2・D-３'!BJ24&gt;=0,'D-2・D-３'!BJ24*RANDBETWEEN(80,90)*0.01,'D-2・D-３'!BJ24*RANDBETWEEN(110,120)*0.01),'D-2・D-３'!BJ24-RANDBETWEEN(1,3)),0),0)&amp;"～"&amp;ROUND(IFERROR(IF(ABS('D-2・D-３'!BJ24)&gt;=10,IF('D-2・D-３'!BJ24&gt;=0,'D-2・D-３'!BJ24*RANDBETWEEN(110,120)*0.01,'D-2・D-３'!BJ24*RANDBETWEEN(80,90)*0.01),'D-2・D-３'!BJ24+RANDBETWEEN(1,3)),0),0)&amp;"】")</f>
        <v/>
      </c>
      <c r="BK24" s="1028"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1028" t="str">
        <f ca="1">IF('D-2・D-３'!BL24="","","【"&amp;ROUND(IFERROR(IF(ABS('D-2・D-３'!BL24)&gt;=10,IF('D-2・D-３'!BL24&gt;=0,'D-2・D-３'!BL24*RANDBETWEEN(80,90)*0.01,'D-2・D-３'!BL24*RANDBETWEEN(110,120)*0.01),'D-2・D-３'!BL24-RANDBETWEEN(1,3)),0),0)&amp;"～"&amp;ROUND(IFERROR(IF(ABS('D-2・D-３'!BL24)&gt;=10,IF('D-2・D-３'!BL24&gt;=0,'D-2・D-３'!BL24*RANDBETWEEN(110,120)*0.01,'D-2・D-３'!BL24*RANDBETWEEN(80,90)*0.01),'D-2・D-３'!BL24+RANDBETWEEN(1,3)),0),0)&amp;"】")</f>
        <v/>
      </c>
      <c r="BM24" s="1026" t="str">
        <f>IF('D-2・D-３'!BM24="","",'D-2・D-３'!BM24)</f>
        <v/>
      </c>
      <c r="BN24" s="1025" t="str">
        <f>IF('D-2・D-３'!BN24="","",'D-2・D-３'!BN24)</f>
        <v/>
      </c>
      <c r="BO24" s="1028" t="str">
        <f ca="1">IF('D-2・D-３'!BO24="","","【"&amp;ROUND(IFERROR(IF(ABS('D-2・D-３'!BO24)&gt;=10,IF('D-2・D-３'!BO24&gt;=0,'D-2・D-３'!BO24*RANDBETWEEN(80,90)*0.01,'D-2・D-３'!BO24*RANDBETWEEN(110,120)*0.01),'D-2・D-３'!BO24-RANDBETWEEN(1,3)),0),0)&amp;"～"&amp;ROUND(IFERROR(IF(ABS('D-2・D-３'!BO24)&gt;=10,IF('D-2・D-３'!BO24&gt;=0,'D-2・D-３'!BO24*RANDBETWEEN(110,120)*0.01,'D-2・D-３'!BO24*RANDBETWEEN(80,90)*0.01),'D-2・D-３'!BO24+RANDBETWEEN(1,3)),0),0)&amp;"】")</f>
        <v/>
      </c>
      <c r="BP24" s="1028" t="str">
        <f ca="1">IF('D-2・D-３'!BP24="","","【"&amp;ROUND(IFERROR(IF(ABS('D-2・D-３'!BP24)&gt;=10,IF('D-2・D-３'!BP24&gt;=0,'D-2・D-３'!BP24*RANDBETWEEN(80,90)*0.01,'D-2・D-３'!BP24*RANDBETWEEN(110,120)*0.01),'D-2・D-３'!BP24-RANDBETWEEN(1,3)),0),0)&amp;"～"&amp;ROUND(IFERROR(IF(ABS('D-2・D-３'!BP24)&gt;=10,IF('D-2・D-３'!BP24&gt;=0,'D-2・D-３'!BP24*RANDBETWEEN(110,120)*0.01,'D-2・D-３'!BP24*RANDBETWEEN(80,90)*0.01),'D-2・D-３'!BP24+RANDBETWEEN(1,3)),0),0)&amp;"】")</f>
        <v/>
      </c>
      <c r="BQ24" s="1028" t="str">
        <f ca="1">IF('D-2・D-３'!BQ24="","","【"&amp;ROUND(IFERROR(IF(ABS('D-2・D-３'!BQ24)&gt;=10,IF('D-2・D-３'!BQ24&gt;=0,'D-2・D-３'!BQ24*RANDBETWEEN(80,90)*0.01,'D-2・D-３'!BQ24*RANDBETWEEN(110,120)*0.01),'D-2・D-３'!BQ24-RANDBETWEEN(1,3)),0),0)&amp;"～"&amp;ROUND(IFERROR(IF(ABS('D-2・D-３'!BQ24)&gt;=10,IF('D-2・D-３'!BQ24&gt;=0,'D-2・D-３'!BQ24*RANDBETWEEN(110,120)*0.01,'D-2・D-３'!BQ24*RANDBETWEEN(80,90)*0.01),'D-2・D-３'!BQ24+RANDBETWEEN(1,3)),0),0)&amp;"】")</f>
        <v/>
      </c>
      <c r="BR24" s="1028" t="str">
        <f ca="1">IF('D-2・D-３'!BR24="","","【"&amp;ROUND(IFERROR(IF(ABS('D-2・D-３'!BR24)&gt;=10,IF('D-2・D-３'!BR24&gt;=0,'D-2・D-３'!BR24*RANDBETWEEN(80,90)*0.01,'D-2・D-３'!BR24*RANDBETWEEN(110,120)*0.01),'D-2・D-３'!BR24-RANDBETWEEN(1,3)),0),0)&amp;"～"&amp;ROUND(IFERROR(IF(ABS('D-2・D-３'!BR24)&gt;=10,IF('D-2・D-３'!BR24&gt;=0,'D-2・D-３'!BR24*RANDBETWEEN(110,120)*0.01,'D-2・D-３'!BR24*RANDBETWEEN(80,90)*0.01),'D-2・D-３'!BR24+RANDBETWEEN(1,3)),0),0)&amp;"】")</f>
        <v/>
      </c>
      <c r="BS24" s="1028" t="str">
        <f ca="1">IF('D-2・D-３'!BS24="","","【"&amp;ROUND(IFERROR(IF(ABS('D-2・D-３'!BS24)&gt;=10,IF('D-2・D-３'!BS24&gt;=0,'D-2・D-３'!BS24*RANDBETWEEN(80,90)*0.01,'D-2・D-３'!BS24*RANDBETWEEN(110,120)*0.01),'D-2・D-３'!BS24-RANDBETWEEN(1,3)),0),0)&amp;"～"&amp;ROUND(IFERROR(IF(ABS('D-2・D-３'!BS24)&gt;=10,IF('D-2・D-３'!BS24&gt;=0,'D-2・D-３'!BS24*RANDBETWEEN(110,120)*0.01,'D-2・D-３'!BS24*RANDBETWEEN(80,90)*0.01),'D-2・D-３'!BS24+RANDBETWEEN(1,3)),0),0)&amp;"】")</f>
        <v/>
      </c>
      <c r="BT24" s="1034" t="str">
        <f ca="1">IF('D-2・D-３'!BT24="","","【"&amp;ROUND(IFERROR(IF(ABS('D-2・D-３'!BT24)&gt;=10,IF('D-2・D-３'!BT24&gt;=0,'D-2・D-３'!BT24*RANDBETWEEN(80,90)*0.01,'D-2・D-３'!BT24*RANDBETWEEN(110,120)*0.01),'D-2・D-３'!BT24-RANDBETWEEN(1,3)),0),0)&amp;"～"&amp;ROUND(IFERROR(IF(ABS('D-2・D-３'!BT24)&gt;=10,IF('D-2・D-３'!BT24&gt;=0,'D-2・D-３'!BT24*RANDBETWEEN(110,120)*0.01,'D-2・D-３'!BT24*RANDBETWEEN(80,90)*0.01),'D-2・D-３'!BT24+RANDBETWEEN(1,3)),0),0)&amp;"】")</f>
        <v/>
      </c>
    </row>
    <row r="25" spans="2:72" ht="18" customHeight="1" x14ac:dyDescent="0.15">
      <c r="B25" s="1336">
        <v>12</v>
      </c>
      <c r="C25" s="1337"/>
      <c r="D25" s="1022" t="str">
        <f>IF('D-2・D-３'!D25="","",'D-2・D-３'!D25)</f>
        <v/>
      </c>
      <c r="E25" s="1023" t="str">
        <f>IF('D-2・D-３'!E25="","",'D-2・D-３'!E25)</f>
        <v/>
      </c>
      <c r="F25" s="1024" t="str">
        <f>IF('D-2・D-３'!F25="","",'D-2・D-３'!F25)</f>
        <v/>
      </c>
      <c r="G25" s="1025" t="str">
        <f>IF('D-2・D-３'!G25="","",'D-2・D-３'!G25)</f>
        <v/>
      </c>
      <c r="H25" s="1022" t="str">
        <f>IF('D-2・D-３'!H25="","",'D-2・D-３'!H25)</f>
        <v/>
      </c>
      <c r="I25" s="1023" t="str">
        <f>IF('D-2・D-３'!I25="","",'D-2・D-３'!I25)</f>
        <v/>
      </c>
      <c r="J25" s="1022" t="str">
        <f>IF('D-2・D-３'!J25="","",'D-2・D-３'!J25)</f>
        <v/>
      </c>
      <c r="K25" s="1023" t="str">
        <f>IF('D-2・D-３'!K25="","",'D-2・D-３'!K25)</f>
        <v/>
      </c>
      <c r="L25" s="1022" t="str">
        <f>IF('D-2・D-３'!L25="","",'D-2・D-３'!L25)</f>
        <v/>
      </c>
      <c r="M25" s="1023" t="str">
        <f>IF('D-2・D-３'!M25="","",'D-2・D-３'!M25)</f>
        <v/>
      </c>
      <c r="N25" s="1022" t="str">
        <f>IF('D-2・D-３'!N25="","",'D-2・D-３'!N25)</f>
        <v/>
      </c>
      <c r="O25" s="1023" t="str">
        <f>IF('D-2・D-３'!O25="","",'D-2・D-３'!O25)</f>
        <v/>
      </c>
      <c r="P25" s="1022" t="str">
        <f>IF('D-2・D-３'!P25="","",'D-2・D-３'!P25)</f>
        <v/>
      </c>
      <c r="Q25" s="1023" t="str">
        <f>IF('D-2・D-３'!Q25="","",'D-2・D-３'!Q25)</f>
        <v/>
      </c>
      <c r="R25" s="1022" t="str">
        <f>IF('D-2・D-３'!R25="","",'D-2・D-３'!R25)</f>
        <v/>
      </c>
      <c r="S25" s="1044" t="str">
        <f>IF('D-2・D-３'!S25="","",'D-2・D-３'!S25)</f>
        <v/>
      </c>
      <c r="T25" s="1022" t="str">
        <f>IF('D-2・D-３'!T25="","",'D-2・D-３'!T25)</f>
        <v/>
      </c>
      <c r="U25" s="1023" t="str">
        <f>IF('D-2・D-３'!U25="","",'D-2・D-３'!U25)</f>
        <v/>
      </c>
      <c r="V25" s="1023" t="str">
        <f>IF('D-2・D-３'!V25="","",'D-2・D-３'!V25)</f>
        <v/>
      </c>
      <c r="W25" s="1023" t="str">
        <f>IF('D-2・D-３'!W25="","",'D-2・D-３'!W25)</f>
        <v/>
      </c>
      <c r="X25" s="1023" t="str">
        <f>IF('D-2・D-３'!X25="","",'D-2・D-３'!X25)</f>
        <v/>
      </c>
      <c r="Y25" s="1022" t="str">
        <f>IF('D-2・D-３'!Y25="","",'D-2・D-３'!Y25)</f>
        <v/>
      </c>
      <c r="Z25" s="1026" t="str">
        <f>IF('D-2・D-３'!Z25="","",'D-2・D-３'!Z25)</f>
        <v/>
      </c>
      <c r="AA25" s="1026" t="str">
        <f>IF('D-2・D-３'!AA25="","",'D-2・D-３'!AA25)</f>
        <v/>
      </c>
      <c r="AB25" s="1025" t="str">
        <f>IF('D-2・D-３'!AB25="","",'D-2・D-３'!AB25)</f>
        <v/>
      </c>
      <c r="AC25" s="1025" t="str">
        <f>IF('D-2・D-３'!AC25="","",'D-2・D-３'!AC25)</f>
        <v/>
      </c>
      <c r="AD25" s="1025" t="str">
        <f>IF('D-2・D-３'!AD25="","",'D-2・D-３'!AD25)</f>
        <v/>
      </c>
      <c r="AE25" s="1025" t="str">
        <f>IF('D-2・D-３'!AE25="","",'D-2・D-３'!AE25)</f>
        <v/>
      </c>
      <c r="AF25" s="1025" t="str">
        <f>IF('D-2・D-３'!AF25="","",'D-2・D-３'!AF25)</f>
        <v/>
      </c>
      <c r="AG25" s="1027" t="str">
        <f>IF('D-2・D-３'!AG25="","",'D-2・D-３'!AG25)</f>
        <v/>
      </c>
      <c r="AH25" s="1025" t="str">
        <f>IF('D-2・D-３'!AH25="","",'D-2・D-３'!AH25)</f>
        <v/>
      </c>
      <c r="AI25" s="1028" t="str">
        <f ca="1">IF('D-2・D-３'!AI25="","","【"&amp;ROUND(IFERROR(IF(ABS('D-2・D-３'!AI25)&gt;=10,IF('D-2・D-３'!AI25&gt;=0,'D-2・D-３'!AI25*RANDBETWEEN(80,90)*0.01,'D-2・D-３'!AI25*RANDBETWEEN(110,120)*0.01),'D-2・D-３'!AI25-RANDBETWEEN(1,3)),0),0)&amp;"～"&amp;ROUND(IFERROR(IF(ABS('D-2・D-３'!AI25)&gt;=10,IF('D-2・D-３'!AI25&gt;=0,'D-2・D-３'!AI25*RANDBETWEEN(110,120)*0.01,'D-2・D-３'!AI25*RANDBETWEEN(80,90)*0.01),'D-2・D-３'!AI25+RANDBETWEEN(1,3)),0),0)&amp;"】")</f>
        <v/>
      </c>
      <c r="AJ25" s="1029" t="str">
        <f ca="1">IF('D-2・D-３'!AJ25="","","【"&amp;ROUND(IFERROR(IF(ABS('D-2・D-３'!AJ25)&gt;=10,IF('D-2・D-３'!AJ25&gt;=0,'D-2・D-３'!AJ25*RANDBETWEEN(80,90)*0.01,'D-2・D-３'!AJ25*RANDBETWEEN(110,120)*0.01),'D-2・D-３'!AJ25-RANDBETWEEN(1,3)),0),0)&amp;"～"&amp;ROUND(IFERROR(IF(ABS('D-2・D-３'!AJ25)&gt;=10,IF('D-2・D-３'!AJ25&gt;=0,'D-2・D-３'!AJ25*RANDBETWEEN(110,120)*0.01,'D-2・D-３'!AJ25*RANDBETWEEN(80,90)*0.01),'D-2・D-３'!AJ25+RANDBETWEEN(1,3)),0),0)&amp;"】")</f>
        <v/>
      </c>
      <c r="AK25" s="1028" t="str">
        <f ca="1">IF('D-2・D-３'!AK25="","","【"&amp;ROUND(IFERROR(IF(ABS('D-2・D-３'!AK25)&gt;=10,IF('D-2・D-３'!AK25&gt;=0,'D-2・D-３'!AK25*RANDBETWEEN(80,90)*0.01,'D-2・D-３'!AK25*RANDBETWEEN(110,120)*0.01),'D-2・D-３'!AK25-RANDBETWEEN(1,3)),0),0)&amp;"～"&amp;ROUND(IFERROR(IF(ABS('D-2・D-３'!AK25)&gt;=10,IF('D-2・D-３'!AK25&gt;=0,'D-2・D-３'!AK25*RANDBETWEEN(110,120)*0.01,'D-2・D-３'!AK25*RANDBETWEEN(80,90)*0.01),'D-2・D-３'!AK25+RANDBETWEEN(1,3)),0),0)&amp;"】")</f>
        <v/>
      </c>
      <c r="AL25" s="1026" t="str">
        <f>IF('D-2・D-３'!AL25="","",'D-2・D-３'!AL25)</f>
        <v/>
      </c>
      <c r="AM25" s="1045" t="str">
        <f>IF('D-2・D-３'!AM25="","",'D-2・D-３'!AM25)</f>
        <v/>
      </c>
      <c r="AN25" s="1028" t="str">
        <f ca="1">IF('D-2・D-３'!AN25="","","【"&amp;ROUND(IFERROR(IF(ABS('D-2・D-３'!AN25)&gt;=10,IF('D-2・D-３'!AN25&gt;=0,'D-2・D-３'!AN25*RANDBETWEEN(80,90)*0.01,'D-2・D-３'!AN25*RANDBETWEEN(110,120)*0.01),'D-2・D-３'!AN25-RANDBETWEEN(1,3)),0),0)&amp;"～"&amp;ROUND(IFERROR(IF(ABS('D-2・D-３'!AN25)&gt;=10,IF('D-2・D-３'!AN25&gt;=0,'D-2・D-３'!AN25*RANDBETWEEN(110,120)*0.01,'D-2・D-３'!AN25*RANDBETWEEN(80,90)*0.01),'D-2・D-３'!AN25+RANDBETWEEN(1,3)),0),0)&amp;"】")</f>
        <v/>
      </c>
      <c r="AO25" s="1025" t="str">
        <f>IF('D-2・D-３'!AO25="","",'D-2・D-３'!AO25)</f>
        <v/>
      </c>
      <c r="AP25" s="1029" t="str">
        <f>IF('D-2・D-３'!AP25="","",'D-2・D-３'!AP25)</f>
        <v/>
      </c>
      <c r="AQ25" s="1026" t="str">
        <f>IF('D-2・D-３'!AQ25="","",'D-2・D-３'!AQ25)</f>
        <v/>
      </c>
      <c r="AR25" s="1022" t="str">
        <f>IF('D-2・D-３'!AR25="","",'D-2・D-３'!AR25)</f>
        <v/>
      </c>
      <c r="AS25" s="1028" t="str">
        <f ca="1">IF('D-2・D-３'!AS25="","","【"&amp;ROUND(IFERROR(IF(ABS('D-2・D-３'!AS25)&gt;=10,IF('D-2・D-３'!AS25&gt;=0,'D-2・D-３'!AS25*RANDBETWEEN(80,90)*0.01,'D-2・D-３'!AS25*RANDBETWEEN(110,120)*0.01),'D-2・D-３'!AS25-RANDBETWEEN(1,3)),0),0)&amp;"～"&amp;ROUND(IFERROR(IF(ABS('D-2・D-３'!AS25)&gt;=10,IF('D-2・D-３'!AS25&gt;=0,'D-2・D-３'!AS25*RANDBETWEEN(110,120)*0.01,'D-2・D-３'!AS25*RANDBETWEEN(80,90)*0.01),'D-2・D-３'!AS25+RANDBETWEEN(1,3)),0),0)&amp;"】")</f>
        <v/>
      </c>
      <c r="AT25" s="1028" t="str">
        <f ca="1">IF('D-2・D-３'!AT25="","","【"&amp;ROUND(IFERROR(IF(ABS('D-2・D-３'!AT25)&gt;=10,IF('D-2・D-３'!AT25&gt;=0,'D-2・D-３'!AT25*RANDBETWEEN(80,90)*0.01,'D-2・D-３'!AT25*RANDBETWEEN(110,120)*0.01),'D-2・D-３'!AT25-RANDBETWEEN(1,3)),0),0)&amp;"～"&amp;ROUND(IFERROR(IF(ABS('D-2・D-３'!AT25)&gt;=10,IF('D-2・D-３'!AT25&gt;=0,'D-2・D-３'!AT25*RANDBETWEEN(110,120)*0.01,'D-2・D-３'!AT25*RANDBETWEEN(80,90)*0.01),'D-2・D-３'!AT25+RANDBETWEEN(1,3)),0),0)&amp;"】")</f>
        <v/>
      </c>
      <c r="AU25" s="1028" t="str">
        <f ca="1">IF('D-2・D-３'!AU25="","","【"&amp;ROUND(IFERROR(IF(ABS('D-2・D-３'!AU25)&gt;=10,IF('D-2・D-３'!AU25&gt;=0,'D-2・D-３'!AU25*RANDBETWEEN(80,90)*0.01,'D-2・D-３'!AU25*RANDBETWEEN(110,120)*0.01),'D-2・D-３'!AU25-RANDBETWEEN(1,3)),0),0)&amp;"～"&amp;ROUND(IFERROR(IF(ABS('D-2・D-３'!AU25)&gt;=10,IF('D-2・D-３'!AU25&gt;=0,'D-2・D-３'!AU25*RANDBETWEEN(110,120)*0.01,'D-2・D-３'!AU25*RANDBETWEEN(80,90)*0.01),'D-2・D-３'!AU25+RANDBETWEEN(1,3)),0),0)&amp;"】")</f>
        <v/>
      </c>
      <c r="AV25" s="1028" t="str">
        <f ca="1">IF('D-2・D-３'!AV25="","","【"&amp;ROUND(IFERROR(IF(ABS('D-2・D-３'!AV25)&gt;=10,IF('D-2・D-３'!AV25&gt;=0,'D-2・D-３'!AV25*RANDBETWEEN(80,90)*0.01,'D-2・D-３'!AV25*RANDBETWEEN(110,120)*0.01),'D-2・D-３'!AV25-RANDBETWEEN(1,3)),0),0)&amp;"～"&amp;ROUND(IFERROR(IF(ABS('D-2・D-３'!AV25)&gt;=10,IF('D-2・D-３'!AV25&gt;=0,'D-2・D-３'!AV25*RANDBETWEEN(110,120)*0.01,'D-2・D-３'!AV25*RANDBETWEEN(80,90)*0.01),'D-2・D-３'!AV25+RANDBETWEEN(1,3)),0),0)&amp;"】")</f>
        <v/>
      </c>
      <c r="AW25" s="1028" t="str">
        <f ca="1">IF('D-2・D-３'!AW25="","","【"&amp;ROUND(IFERROR(IF(ABS('D-2・D-３'!AW25)&gt;=10,IF('D-2・D-３'!AW25&gt;=0,'D-2・D-３'!AW25*RANDBETWEEN(80,90)*0.01,'D-2・D-３'!AW25*RANDBETWEEN(110,120)*0.01),'D-2・D-３'!AW25-RANDBETWEEN(1,3)),0),0)&amp;"～"&amp;ROUND(IFERROR(IF(ABS('D-2・D-３'!AW25)&gt;=10,IF('D-2・D-３'!AW25&gt;=0,'D-2・D-３'!AW25*RANDBETWEEN(110,120)*0.01,'D-2・D-３'!AW25*RANDBETWEEN(80,90)*0.01),'D-2・D-３'!AW25+RANDBETWEEN(1,3)),0),0)&amp;"】")</f>
        <v/>
      </c>
      <c r="AX25" s="1028" t="str">
        <f ca="1">IF('D-2・D-３'!AX25="","","【"&amp;ROUND(IFERROR(IF(ABS('D-2・D-３'!AX25)&gt;=10,IF('D-2・D-３'!AX25&gt;=0,'D-2・D-３'!AX25*RANDBETWEEN(80,90)*0.01,'D-2・D-３'!AX25*RANDBETWEEN(110,120)*0.01),'D-2・D-３'!AX25-RANDBETWEEN(1,3)),0),0)&amp;"～"&amp;ROUND(IFERROR(IF(ABS('D-2・D-３'!AX25)&gt;=10,IF('D-2・D-３'!AX25&gt;=0,'D-2・D-３'!AX25*RANDBETWEEN(110,120)*0.01,'D-2・D-３'!AX25*RANDBETWEEN(80,90)*0.01),'D-2・D-３'!AX25+RANDBETWEEN(1,3)),0),0)&amp;"】")</f>
        <v/>
      </c>
      <c r="AY25" s="1028"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1028"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1031" t="str">
        <f>IF('D-2・D-３'!BA25="","",'D-2・D-３'!BA25)</f>
        <v/>
      </c>
      <c r="BB25" s="1032"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1032"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1032" t="str">
        <f ca="1">IF('D-2・D-３'!BD25="","","【"&amp;ROUND(IFERROR(IF(ABS('D-2・D-３'!BD25)&gt;=10,IF('D-2・D-３'!BD25&gt;=0,'D-2・D-３'!BD25*RANDBETWEEN(80,90)*0.01,'D-2・D-３'!BD25*RANDBETWEEN(110,120)*0.01),'D-2・D-３'!BD25-RANDBETWEEN(1,3)),0),0)&amp;"～"&amp;ROUND(IFERROR(IF(ABS('D-2・D-３'!BD25)&gt;=10,IF('D-2・D-３'!BD25&gt;=0,'D-2・D-３'!BD25*RANDBETWEEN(110,120)*0.01,'D-2・D-３'!BD25*RANDBETWEEN(80,90)*0.01),'D-2・D-３'!BD25+RANDBETWEEN(1,3)),0),0)&amp;"】")</f>
        <v/>
      </c>
      <c r="BE25" s="1032" t="str">
        <f ca="1">IF('D-2・D-３'!BE25="","","【"&amp;ROUND(IFERROR(IF(ABS('D-2・D-３'!BE25)&gt;=10,IF('D-2・D-３'!BE25&gt;=0,'D-2・D-３'!BE25*RANDBETWEEN(80,90)*0.01,'D-2・D-３'!BE25*RANDBETWEEN(110,120)*0.01),'D-2・D-３'!BE25-RANDBETWEEN(1,3)),0),0)&amp;"～"&amp;ROUND(IFERROR(IF(ABS('D-2・D-３'!BE25)&gt;=10,IF('D-2・D-３'!BE25&gt;=0,'D-2・D-３'!BE25*RANDBETWEEN(110,120)*0.01,'D-2・D-３'!BE25*RANDBETWEEN(80,90)*0.01),'D-2・D-３'!BE25+RANDBETWEEN(1,3)),0),0)&amp;"】")</f>
        <v/>
      </c>
      <c r="BF25" s="1032"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1025" t="str">
        <f>IF('D-2・D-３'!BG25="","",'D-2・D-３'!BG25)</f>
        <v/>
      </c>
      <c r="BH25" s="1028"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1022" t="str">
        <f>IF('D-2・D-３'!BI25="","",'D-2・D-３'!BI25)</f>
        <v/>
      </c>
      <c r="BJ25" s="1028" t="str">
        <f ca="1">IF('D-2・D-３'!BJ25="","","【"&amp;ROUND(IFERROR(IF(ABS('D-2・D-３'!BJ25)&gt;=10,IF('D-2・D-３'!BJ25&gt;=0,'D-2・D-３'!BJ25*RANDBETWEEN(80,90)*0.01,'D-2・D-３'!BJ25*RANDBETWEEN(110,120)*0.01),'D-2・D-３'!BJ25-RANDBETWEEN(1,3)),0),0)&amp;"～"&amp;ROUND(IFERROR(IF(ABS('D-2・D-３'!BJ25)&gt;=10,IF('D-2・D-３'!BJ25&gt;=0,'D-2・D-３'!BJ25*RANDBETWEEN(110,120)*0.01,'D-2・D-３'!BJ25*RANDBETWEEN(80,90)*0.01),'D-2・D-３'!BJ25+RANDBETWEEN(1,3)),0),0)&amp;"】")</f>
        <v/>
      </c>
      <c r="BK25" s="1028"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1028" t="str">
        <f ca="1">IF('D-2・D-３'!BL25="","","【"&amp;ROUND(IFERROR(IF(ABS('D-2・D-３'!BL25)&gt;=10,IF('D-2・D-３'!BL25&gt;=0,'D-2・D-３'!BL25*RANDBETWEEN(80,90)*0.01,'D-2・D-３'!BL25*RANDBETWEEN(110,120)*0.01),'D-2・D-３'!BL25-RANDBETWEEN(1,3)),0),0)&amp;"～"&amp;ROUND(IFERROR(IF(ABS('D-2・D-３'!BL25)&gt;=10,IF('D-2・D-３'!BL25&gt;=0,'D-2・D-３'!BL25*RANDBETWEEN(110,120)*0.01,'D-2・D-３'!BL25*RANDBETWEEN(80,90)*0.01),'D-2・D-３'!BL25+RANDBETWEEN(1,3)),0),0)&amp;"】")</f>
        <v/>
      </c>
      <c r="BM25" s="1026" t="str">
        <f>IF('D-2・D-３'!BM25="","",'D-2・D-３'!BM25)</f>
        <v/>
      </c>
      <c r="BN25" s="1025" t="str">
        <f>IF('D-2・D-３'!BN25="","",'D-2・D-３'!BN25)</f>
        <v/>
      </c>
      <c r="BO25" s="1028" t="str">
        <f ca="1">IF('D-2・D-３'!BO25="","","【"&amp;ROUND(IFERROR(IF(ABS('D-2・D-３'!BO25)&gt;=10,IF('D-2・D-３'!BO25&gt;=0,'D-2・D-３'!BO25*RANDBETWEEN(80,90)*0.01,'D-2・D-３'!BO25*RANDBETWEEN(110,120)*0.01),'D-2・D-３'!BO25-RANDBETWEEN(1,3)),0),0)&amp;"～"&amp;ROUND(IFERROR(IF(ABS('D-2・D-３'!BO25)&gt;=10,IF('D-2・D-３'!BO25&gt;=0,'D-2・D-３'!BO25*RANDBETWEEN(110,120)*0.01,'D-2・D-３'!BO25*RANDBETWEEN(80,90)*0.01),'D-2・D-３'!BO25+RANDBETWEEN(1,3)),0),0)&amp;"】")</f>
        <v/>
      </c>
      <c r="BP25" s="1028" t="str">
        <f ca="1">IF('D-2・D-３'!BP25="","","【"&amp;ROUND(IFERROR(IF(ABS('D-2・D-３'!BP25)&gt;=10,IF('D-2・D-３'!BP25&gt;=0,'D-2・D-３'!BP25*RANDBETWEEN(80,90)*0.01,'D-2・D-３'!BP25*RANDBETWEEN(110,120)*0.01),'D-2・D-３'!BP25-RANDBETWEEN(1,3)),0),0)&amp;"～"&amp;ROUND(IFERROR(IF(ABS('D-2・D-３'!BP25)&gt;=10,IF('D-2・D-３'!BP25&gt;=0,'D-2・D-３'!BP25*RANDBETWEEN(110,120)*0.01,'D-2・D-３'!BP25*RANDBETWEEN(80,90)*0.01),'D-2・D-３'!BP25+RANDBETWEEN(1,3)),0),0)&amp;"】")</f>
        <v/>
      </c>
      <c r="BQ25" s="1028" t="str">
        <f ca="1">IF('D-2・D-３'!BQ25="","","【"&amp;ROUND(IFERROR(IF(ABS('D-2・D-３'!BQ25)&gt;=10,IF('D-2・D-３'!BQ25&gt;=0,'D-2・D-３'!BQ25*RANDBETWEEN(80,90)*0.01,'D-2・D-３'!BQ25*RANDBETWEEN(110,120)*0.01),'D-2・D-３'!BQ25-RANDBETWEEN(1,3)),0),0)&amp;"～"&amp;ROUND(IFERROR(IF(ABS('D-2・D-３'!BQ25)&gt;=10,IF('D-2・D-３'!BQ25&gt;=0,'D-2・D-３'!BQ25*RANDBETWEEN(110,120)*0.01,'D-2・D-３'!BQ25*RANDBETWEEN(80,90)*0.01),'D-2・D-３'!BQ25+RANDBETWEEN(1,3)),0),0)&amp;"】")</f>
        <v/>
      </c>
      <c r="BR25" s="1028" t="str">
        <f ca="1">IF('D-2・D-３'!BR25="","","【"&amp;ROUND(IFERROR(IF(ABS('D-2・D-３'!BR25)&gt;=10,IF('D-2・D-３'!BR25&gt;=0,'D-2・D-３'!BR25*RANDBETWEEN(80,90)*0.01,'D-2・D-３'!BR25*RANDBETWEEN(110,120)*0.01),'D-2・D-３'!BR25-RANDBETWEEN(1,3)),0),0)&amp;"～"&amp;ROUND(IFERROR(IF(ABS('D-2・D-３'!BR25)&gt;=10,IF('D-2・D-３'!BR25&gt;=0,'D-2・D-３'!BR25*RANDBETWEEN(110,120)*0.01,'D-2・D-３'!BR25*RANDBETWEEN(80,90)*0.01),'D-2・D-３'!BR25+RANDBETWEEN(1,3)),0),0)&amp;"】")</f>
        <v/>
      </c>
      <c r="BS25" s="1028" t="str">
        <f ca="1">IF('D-2・D-３'!BS25="","","【"&amp;ROUND(IFERROR(IF(ABS('D-2・D-３'!BS25)&gt;=10,IF('D-2・D-３'!BS25&gt;=0,'D-2・D-３'!BS25*RANDBETWEEN(80,90)*0.01,'D-2・D-３'!BS25*RANDBETWEEN(110,120)*0.01),'D-2・D-３'!BS25-RANDBETWEEN(1,3)),0),0)&amp;"～"&amp;ROUND(IFERROR(IF(ABS('D-2・D-３'!BS25)&gt;=10,IF('D-2・D-３'!BS25&gt;=0,'D-2・D-３'!BS25*RANDBETWEEN(110,120)*0.01,'D-2・D-３'!BS25*RANDBETWEEN(80,90)*0.01),'D-2・D-３'!BS25+RANDBETWEEN(1,3)),0),0)&amp;"】")</f>
        <v/>
      </c>
      <c r="BT25" s="1034" t="str">
        <f ca="1">IF('D-2・D-３'!BT25="","","【"&amp;ROUND(IFERROR(IF(ABS('D-2・D-３'!BT25)&gt;=10,IF('D-2・D-３'!BT25&gt;=0,'D-2・D-３'!BT25*RANDBETWEEN(80,90)*0.01,'D-2・D-３'!BT25*RANDBETWEEN(110,120)*0.01),'D-2・D-３'!BT25-RANDBETWEEN(1,3)),0),0)&amp;"～"&amp;ROUND(IFERROR(IF(ABS('D-2・D-３'!BT25)&gt;=10,IF('D-2・D-３'!BT25&gt;=0,'D-2・D-３'!BT25*RANDBETWEEN(110,120)*0.01,'D-2・D-３'!BT25*RANDBETWEEN(80,90)*0.01),'D-2・D-３'!BT25+RANDBETWEEN(1,3)),0),0)&amp;"】")</f>
        <v/>
      </c>
    </row>
    <row r="26" spans="2:72" ht="18" customHeight="1" x14ac:dyDescent="0.15">
      <c r="B26" s="1336">
        <v>13</v>
      </c>
      <c r="C26" s="1337"/>
      <c r="D26" s="1022" t="str">
        <f>IF('D-2・D-３'!D26="","",'D-2・D-３'!D26)</f>
        <v/>
      </c>
      <c r="E26" s="1023" t="str">
        <f>IF('D-2・D-３'!E26="","",'D-2・D-３'!E26)</f>
        <v/>
      </c>
      <c r="F26" s="1024" t="str">
        <f>IF('D-2・D-３'!F26="","",'D-2・D-３'!F26)</f>
        <v/>
      </c>
      <c r="G26" s="1025" t="str">
        <f>IF('D-2・D-３'!G26="","",'D-2・D-３'!G26)</f>
        <v/>
      </c>
      <c r="H26" s="1022" t="str">
        <f>IF('D-2・D-３'!H26="","",'D-2・D-３'!H26)</f>
        <v/>
      </c>
      <c r="I26" s="1023" t="str">
        <f>IF('D-2・D-３'!I26="","",'D-2・D-３'!I26)</f>
        <v/>
      </c>
      <c r="J26" s="1022" t="str">
        <f>IF('D-2・D-３'!J26="","",'D-2・D-３'!J26)</f>
        <v/>
      </c>
      <c r="K26" s="1023" t="str">
        <f>IF('D-2・D-３'!K26="","",'D-2・D-３'!K26)</f>
        <v/>
      </c>
      <c r="L26" s="1022" t="str">
        <f>IF('D-2・D-３'!L26="","",'D-2・D-３'!L26)</f>
        <v/>
      </c>
      <c r="M26" s="1023" t="str">
        <f>IF('D-2・D-３'!M26="","",'D-2・D-３'!M26)</f>
        <v/>
      </c>
      <c r="N26" s="1022" t="str">
        <f>IF('D-2・D-３'!N26="","",'D-2・D-３'!N26)</f>
        <v/>
      </c>
      <c r="O26" s="1023" t="str">
        <f>IF('D-2・D-３'!O26="","",'D-2・D-３'!O26)</f>
        <v/>
      </c>
      <c r="P26" s="1022" t="str">
        <f>IF('D-2・D-３'!P26="","",'D-2・D-３'!P26)</f>
        <v/>
      </c>
      <c r="Q26" s="1023" t="str">
        <f>IF('D-2・D-３'!Q26="","",'D-2・D-３'!Q26)</f>
        <v/>
      </c>
      <c r="R26" s="1022" t="str">
        <f>IF('D-2・D-３'!R26="","",'D-2・D-３'!R26)</f>
        <v/>
      </c>
      <c r="S26" s="1044" t="str">
        <f>IF('D-2・D-３'!S26="","",'D-2・D-３'!S26)</f>
        <v/>
      </c>
      <c r="T26" s="1022" t="str">
        <f>IF('D-2・D-３'!T26="","",'D-2・D-３'!T26)</f>
        <v/>
      </c>
      <c r="U26" s="1023" t="str">
        <f>IF('D-2・D-３'!U26="","",'D-2・D-３'!U26)</f>
        <v/>
      </c>
      <c r="V26" s="1023" t="str">
        <f>IF('D-2・D-３'!V26="","",'D-2・D-３'!V26)</f>
        <v/>
      </c>
      <c r="W26" s="1023" t="str">
        <f>IF('D-2・D-３'!W26="","",'D-2・D-３'!W26)</f>
        <v/>
      </c>
      <c r="X26" s="1023" t="str">
        <f>IF('D-2・D-３'!X26="","",'D-2・D-３'!X26)</f>
        <v/>
      </c>
      <c r="Y26" s="1022" t="str">
        <f>IF('D-2・D-３'!Y26="","",'D-2・D-３'!Y26)</f>
        <v/>
      </c>
      <c r="Z26" s="1026" t="str">
        <f>IF('D-2・D-３'!Z26="","",'D-2・D-３'!Z26)</f>
        <v/>
      </c>
      <c r="AA26" s="1026" t="str">
        <f>IF('D-2・D-３'!AA26="","",'D-2・D-３'!AA26)</f>
        <v/>
      </c>
      <c r="AB26" s="1025" t="str">
        <f>IF('D-2・D-３'!AB26="","",'D-2・D-３'!AB26)</f>
        <v/>
      </c>
      <c r="AC26" s="1025" t="str">
        <f>IF('D-2・D-３'!AC26="","",'D-2・D-３'!AC26)</f>
        <v/>
      </c>
      <c r="AD26" s="1025" t="str">
        <f>IF('D-2・D-３'!AD26="","",'D-2・D-３'!AD26)</f>
        <v/>
      </c>
      <c r="AE26" s="1025" t="str">
        <f>IF('D-2・D-３'!AE26="","",'D-2・D-３'!AE26)</f>
        <v/>
      </c>
      <c r="AF26" s="1025" t="str">
        <f>IF('D-2・D-３'!AF26="","",'D-2・D-３'!AF26)</f>
        <v/>
      </c>
      <c r="AG26" s="1027" t="str">
        <f>IF('D-2・D-３'!AG26="","",'D-2・D-３'!AG26)</f>
        <v/>
      </c>
      <c r="AH26" s="1025" t="str">
        <f>IF('D-2・D-３'!AH26="","",'D-2・D-３'!AH26)</f>
        <v/>
      </c>
      <c r="AI26" s="1028" t="str">
        <f ca="1">IF('D-2・D-３'!AI26="","","【"&amp;ROUND(IFERROR(IF(ABS('D-2・D-３'!AI26)&gt;=10,IF('D-2・D-３'!AI26&gt;=0,'D-2・D-３'!AI26*RANDBETWEEN(80,90)*0.01,'D-2・D-３'!AI26*RANDBETWEEN(110,120)*0.01),'D-2・D-３'!AI26-RANDBETWEEN(1,3)),0),0)&amp;"～"&amp;ROUND(IFERROR(IF(ABS('D-2・D-３'!AI26)&gt;=10,IF('D-2・D-３'!AI26&gt;=0,'D-2・D-３'!AI26*RANDBETWEEN(110,120)*0.01,'D-2・D-３'!AI26*RANDBETWEEN(80,90)*0.01),'D-2・D-３'!AI26+RANDBETWEEN(1,3)),0),0)&amp;"】")</f>
        <v/>
      </c>
      <c r="AJ26" s="1029" t="str">
        <f ca="1">IF('D-2・D-３'!AJ26="","","【"&amp;ROUND(IFERROR(IF(ABS('D-2・D-３'!AJ26)&gt;=10,IF('D-2・D-３'!AJ26&gt;=0,'D-2・D-３'!AJ26*RANDBETWEEN(80,90)*0.01,'D-2・D-３'!AJ26*RANDBETWEEN(110,120)*0.01),'D-2・D-３'!AJ26-RANDBETWEEN(1,3)),0),0)&amp;"～"&amp;ROUND(IFERROR(IF(ABS('D-2・D-３'!AJ26)&gt;=10,IF('D-2・D-３'!AJ26&gt;=0,'D-2・D-３'!AJ26*RANDBETWEEN(110,120)*0.01,'D-2・D-３'!AJ26*RANDBETWEEN(80,90)*0.01),'D-2・D-３'!AJ26+RANDBETWEEN(1,3)),0),0)&amp;"】")</f>
        <v/>
      </c>
      <c r="AK26" s="1028" t="str">
        <f ca="1">IF('D-2・D-３'!AK26="","","【"&amp;ROUND(IFERROR(IF(ABS('D-2・D-３'!AK26)&gt;=10,IF('D-2・D-３'!AK26&gt;=0,'D-2・D-３'!AK26*RANDBETWEEN(80,90)*0.01,'D-2・D-３'!AK26*RANDBETWEEN(110,120)*0.01),'D-2・D-３'!AK26-RANDBETWEEN(1,3)),0),0)&amp;"～"&amp;ROUND(IFERROR(IF(ABS('D-2・D-３'!AK26)&gt;=10,IF('D-2・D-３'!AK26&gt;=0,'D-2・D-３'!AK26*RANDBETWEEN(110,120)*0.01,'D-2・D-３'!AK26*RANDBETWEEN(80,90)*0.01),'D-2・D-３'!AK26+RANDBETWEEN(1,3)),0),0)&amp;"】")</f>
        <v/>
      </c>
      <c r="AL26" s="1026" t="str">
        <f>IF('D-2・D-３'!AL26="","",'D-2・D-３'!AL26)</f>
        <v/>
      </c>
      <c r="AM26" s="1045" t="str">
        <f>IF('D-2・D-３'!AM26="","",'D-2・D-３'!AM26)</f>
        <v/>
      </c>
      <c r="AN26" s="1028" t="str">
        <f ca="1">IF('D-2・D-３'!AN26="","","【"&amp;ROUND(IFERROR(IF(ABS('D-2・D-３'!AN26)&gt;=10,IF('D-2・D-３'!AN26&gt;=0,'D-2・D-３'!AN26*RANDBETWEEN(80,90)*0.01,'D-2・D-３'!AN26*RANDBETWEEN(110,120)*0.01),'D-2・D-３'!AN26-RANDBETWEEN(1,3)),0),0)&amp;"～"&amp;ROUND(IFERROR(IF(ABS('D-2・D-３'!AN26)&gt;=10,IF('D-2・D-３'!AN26&gt;=0,'D-2・D-３'!AN26*RANDBETWEEN(110,120)*0.01,'D-2・D-３'!AN26*RANDBETWEEN(80,90)*0.01),'D-2・D-３'!AN26+RANDBETWEEN(1,3)),0),0)&amp;"】")</f>
        <v/>
      </c>
      <c r="AO26" s="1025" t="str">
        <f>IF('D-2・D-３'!AO26="","",'D-2・D-３'!AO26)</f>
        <v/>
      </c>
      <c r="AP26" s="1029" t="str">
        <f>IF('D-2・D-３'!AP26="","",'D-2・D-３'!AP26)</f>
        <v/>
      </c>
      <c r="AQ26" s="1026" t="str">
        <f>IF('D-2・D-３'!AQ26="","",'D-2・D-３'!AQ26)</f>
        <v/>
      </c>
      <c r="AR26" s="1022" t="str">
        <f>IF('D-2・D-３'!AR26="","",'D-2・D-３'!AR26)</f>
        <v/>
      </c>
      <c r="AS26" s="1028" t="str">
        <f ca="1">IF('D-2・D-３'!AS26="","","【"&amp;ROUND(IFERROR(IF(ABS('D-2・D-３'!AS26)&gt;=10,IF('D-2・D-３'!AS26&gt;=0,'D-2・D-３'!AS26*RANDBETWEEN(80,90)*0.01,'D-2・D-３'!AS26*RANDBETWEEN(110,120)*0.01),'D-2・D-３'!AS26-RANDBETWEEN(1,3)),0),0)&amp;"～"&amp;ROUND(IFERROR(IF(ABS('D-2・D-３'!AS26)&gt;=10,IF('D-2・D-３'!AS26&gt;=0,'D-2・D-３'!AS26*RANDBETWEEN(110,120)*0.01,'D-2・D-３'!AS26*RANDBETWEEN(80,90)*0.01),'D-2・D-３'!AS26+RANDBETWEEN(1,3)),0),0)&amp;"】")</f>
        <v/>
      </c>
      <c r="AT26" s="1028" t="str">
        <f ca="1">IF('D-2・D-３'!AT26="","","【"&amp;ROUND(IFERROR(IF(ABS('D-2・D-３'!AT26)&gt;=10,IF('D-2・D-３'!AT26&gt;=0,'D-2・D-３'!AT26*RANDBETWEEN(80,90)*0.01,'D-2・D-３'!AT26*RANDBETWEEN(110,120)*0.01),'D-2・D-３'!AT26-RANDBETWEEN(1,3)),0),0)&amp;"～"&amp;ROUND(IFERROR(IF(ABS('D-2・D-３'!AT26)&gt;=10,IF('D-2・D-３'!AT26&gt;=0,'D-2・D-３'!AT26*RANDBETWEEN(110,120)*0.01,'D-2・D-３'!AT26*RANDBETWEEN(80,90)*0.01),'D-2・D-３'!AT26+RANDBETWEEN(1,3)),0),0)&amp;"】")</f>
        <v/>
      </c>
      <c r="AU26" s="1028" t="str">
        <f ca="1">IF('D-2・D-３'!AU26="","","【"&amp;ROUND(IFERROR(IF(ABS('D-2・D-３'!AU26)&gt;=10,IF('D-2・D-３'!AU26&gt;=0,'D-2・D-３'!AU26*RANDBETWEEN(80,90)*0.01,'D-2・D-３'!AU26*RANDBETWEEN(110,120)*0.01),'D-2・D-３'!AU26-RANDBETWEEN(1,3)),0),0)&amp;"～"&amp;ROUND(IFERROR(IF(ABS('D-2・D-３'!AU26)&gt;=10,IF('D-2・D-３'!AU26&gt;=0,'D-2・D-３'!AU26*RANDBETWEEN(110,120)*0.01,'D-2・D-３'!AU26*RANDBETWEEN(80,90)*0.01),'D-2・D-３'!AU26+RANDBETWEEN(1,3)),0),0)&amp;"】")</f>
        <v/>
      </c>
      <c r="AV26" s="1028" t="str">
        <f ca="1">IF('D-2・D-３'!AV26="","","【"&amp;ROUND(IFERROR(IF(ABS('D-2・D-３'!AV26)&gt;=10,IF('D-2・D-３'!AV26&gt;=0,'D-2・D-３'!AV26*RANDBETWEEN(80,90)*0.01,'D-2・D-３'!AV26*RANDBETWEEN(110,120)*0.01),'D-2・D-３'!AV26-RANDBETWEEN(1,3)),0),0)&amp;"～"&amp;ROUND(IFERROR(IF(ABS('D-2・D-３'!AV26)&gt;=10,IF('D-2・D-３'!AV26&gt;=0,'D-2・D-３'!AV26*RANDBETWEEN(110,120)*0.01,'D-2・D-３'!AV26*RANDBETWEEN(80,90)*0.01),'D-2・D-３'!AV26+RANDBETWEEN(1,3)),0),0)&amp;"】")</f>
        <v/>
      </c>
      <c r="AW26" s="1028" t="str">
        <f ca="1">IF('D-2・D-３'!AW26="","","【"&amp;ROUND(IFERROR(IF(ABS('D-2・D-３'!AW26)&gt;=10,IF('D-2・D-３'!AW26&gt;=0,'D-2・D-３'!AW26*RANDBETWEEN(80,90)*0.01,'D-2・D-３'!AW26*RANDBETWEEN(110,120)*0.01),'D-2・D-３'!AW26-RANDBETWEEN(1,3)),0),0)&amp;"～"&amp;ROUND(IFERROR(IF(ABS('D-2・D-３'!AW26)&gt;=10,IF('D-2・D-３'!AW26&gt;=0,'D-2・D-３'!AW26*RANDBETWEEN(110,120)*0.01,'D-2・D-３'!AW26*RANDBETWEEN(80,90)*0.01),'D-2・D-３'!AW26+RANDBETWEEN(1,3)),0),0)&amp;"】")</f>
        <v/>
      </c>
      <c r="AX26" s="1028" t="str">
        <f ca="1">IF('D-2・D-３'!AX26="","","【"&amp;ROUND(IFERROR(IF(ABS('D-2・D-３'!AX26)&gt;=10,IF('D-2・D-３'!AX26&gt;=0,'D-2・D-３'!AX26*RANDBETWEEN(80,90)*0.01,'D-2・D-３'!AX26*RANDBETWEEN(110,120)*0.01),'D-2・D-３'!AX26-RANDBETWEEN(1,3)),0),0)&amp;"～"&amp;ROUND(IFERROR(IF(ABS('D-2・D-３'!AX26)&gt;=10,IF('D-2・D-３'!AX26&gt;=0,'D-2・D-３'!AX26*RANDBETWEEN(110,120)*0.01,'D-2・D-３'!AX26*RANDBETWEEN(80,90)*0.01),'D-2・D-３'!AX26+RANDBETWEEN(1,3)),0),0)&amp;"】")</f>
        <v/>
      </c>
      <c r="AY26" s="1028"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1028"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1031" t="str">
        <f>IF('D-2・D-３'!BA26="","",'D-2・D-３'!BA26)</f>
        <v/>
      </c>
      <c r="BB26" s="1032"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1032"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1032" t="str">
        <f ca="1">IF('D-2・D-３'!BD26="","","【"&amp;ROUND(IFERROR(IF(ABS('D-2・D-３'!BD26)&gt;=10,IF('D-2・D-３'!BD26&gt;=0,'D-2・D-３'!BD26*RANDBETWEEN(80,90)*0.01,'D-2・D-３'!BD26*RANDBETWEEN(110,120)*0.01),'D-2・D-３'!BD26-RANDBETWEEN(1,3)),0),0)&amp;"～"&amp;ROUND(IFERROR(IF(ABS('D-2・D-３'!BD26)&gt;=10,IF('D-2・D-３'!BD26&gt;=0,'D-2・D-３'!BD26*RANDBETWEEN(110,120)*0.01,'D-2・D-３'!BD26*RANDBETWEEN(80,90)*0.01),'D-2・D-３'!BD26+RANDBETWEEN(1,3)),0),0)&amp;"】")</f>
        <v/>
      </c>
      <c r="BE26" s="1032" t="str">
        <f ca="1">IF('D-2・D-３'!BE26="","","【"&amp;ROUND(IFERROR(IF(ABS('D-2・D-３'!BE26)&gt;=10,IF('D-2・D-３'!BE26&gt;=0,'D-2・D-３'!BE26*RANDBETWEEN(80,90)*0.01,'D-2・D-３'!BE26*RANDBETWEEN(110,120)*0.01),'D-2・D-３'!BE26-RANDBETWEEN(1,3)),0),0)&amp;"～"&amp;ROUND(IFERROR(IF(ABS('D-2・D-３'!BE26)&gt;=10,IF('D-2・D-３'!BE26&gt;=0,'D-2・D-３'!BE26*RANDBETWEEN(110,120)*0.01,'D-2・D-３'!BE26*RANDBETWEEN(80,90)*0.01),'D-2・D-３'!BE26+RANDBETWEEN(1,3)),0),0)&amp;"】")</f>
        <v/>
      </c>
      <c r="BF26" s="1032"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1025" t="str">
        <f>IF('D-2・D-３'!BG26="","",'D-2・D-３'!BG26)</f>
        <v/>
      </c>
      <c r="BH26" s="1028"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1022" t="str">
        <f>IF('D-2・D-３'!BI26="","",'D-2・D-３'!BI26)</f>
        <v/>
      </c>
      <c r="BJ26" s="1028" t="str">
        <f ca="1">IF('D-2・D-３'!BJ26="","","【"&amp;ROUND(IFERROR(IF(ABS('D-2・D-３'!BJ26)&gt;=10,IF('D-2・D-３'!BJ26&gt;=0,'D-2・D-３'!BJ26*RANDBETWEEN(80,90)*0.01,'D-2・D-３'!BJ26*RANDBETWEEN(110,120)*0.01),'D-2・D-３'!BJ26-RANDBETWEEN(1,3)),0),0)&amp;"～"&amp;ROUND(IFERROR(IF(ABS('D-2・D-３'!BJ26)&gt;=10,IF('D-2・D-３'!BJ26&gt;=0,'D-2・D-３'!BJ26*RANDBETWEEN(110,120)*0.01,'D-2・D-３'!BJ26*RANDBETWEEN(80,90)*0.01),'D-2・D-３'!BJ26+RANDBETWEEN(1,3)),0),0)&amp;"】")</f>
        <v/>
      </c>
      <c r="BK26" s="1028"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1028" t="str">
        <f ca="1">IF('D-2・D-３'!BL26="","","【"&amp;ROUND(IFERROR(IF(ABS('D-2・D-３'!BL26)&gt;=10,IF('D-2・D-３'!BL26&gt;=0,'D-2・D-３'!BL26*RANDBETWEEN(80,90)*0.01,'D-2・D-３'!BL26*RANDBETWEEN(110,120)*0.01),'D-2・D-３'!BL26-RANDBETWEEN(1,3)),0),0)&amp;"～"&amp;ROUND(IFERROR(IF(ABS('D-2・D-３'!BL26)&gt;=10,IF('D-2・D-３'!BL26&gt;=0,'D-2・D-３'!BL26*RANDBETWEEN(110,120)*0.01,'D-2・D-３'!BL26*RANDBETWEEN(80,90)*0.01),'D-2・D-３'!BL26+RANDBETWEEN(1,3)),0),0)&amp;"】")</f>
        <v/>
      </c>
      <c r="BM26" s="1026" t="str">
        <f>IF('D-2・D-３'!BM26="","",'D-2・D-３'!BM26)</f>
        <v/>
      </c>
      <c r="BN26" s="1025" t="str">
        <f>IF('D-2・D-３'!BN26="","",'D-2・D-３'!BN26)</f>
        <v/>
      </c>
      <c r="BO26" s="1028" t="str">
        <f ca="1">IF('D-2・D-３'!BO26="","","【"&amp;ROUND(IFERROR(IF(ABS('D-2・D-３'!BO26)&gt;=10,IF('D-2・D-３'!BO26&gt;=0,'D-2・D-３'!BO26*RANDBETWEEN(80,90)*0.01,'D-2・D-３'!BO26*RANDBETWEEN(110,120)*0.01),'D-2・D-３'!BO26-RANDBETWEEN(1,3)),0),0)&amp;"～"&amp;ROUND(IFERROR(IF(ABS('D-2・D-３'!BO26)&gt;=10,IF('D-2・D-３'!BO26&gt;=0,'D-2・D-３'!BO26*RANDBETWEEN(110,120)*0.01,'D-2・D-３'!BO26*RANDBETWEEN(80,90)*0.01),'D-2・D-３'!BO26+RANDBETWEEN(1,3)),0),0)&amp;"】")</f>
        <v/>
      </c>
      <c r="BP26" s="1028" t="str">
        <f ca="1">IF('D-2・D-３'!BP26="","","【"&amp;ROUND(IFERROR(IF(ABS('D-2・D-３'!BP26)&gt;=10,IF('D-2・D-３'!BP26&gt;=0,'D-2・D-３'!BP26*RANDBETWEEN(80,90)*0.01,'D-2・D-３'!BP26*RANDBETWEEN(110,120)*0.01),'D-2・D-３'!BP26-RANDBETWEEN(1,3)),0),0)&amp;"～"&amp;ROUND(IFERROR(IF(ABS('D-2・D-３'!BP26)&gt;=10,IF('D-2・D-３'!BP26&gt;=0,'D-2・D-３'!BP26*RANDBETWEEN(110,120)*0.01,'D-2・D-３'!BP26*RANDBETWEEN(80,90)*0.01),'D-2・D-３'!BP26+RANDBETWEEN(1,3)),0),0)&amp;"】")</f>
        <v/>
      </c>
      <c r="BQ26" s="1028" t="str">
        <f ca="1">IF('D-2・D-３'!BQ26="","","【"&amp;ROUND(IFERROR(IF(ABS('D-2・D-３'!BQ26)&gt;=10,IF('D-2・D-３'!BQ26&gt;=0,'D-2・D-３'!BQ26*RANDBETWEEN(80,90)*0.01,'D-2・D-３'!BQ26*RANDBETWEEN(110,120)*0.01),'D-2・D-３'!BQ26-RANDBETWEEN(1,3)),0),0)&amp;"～"&amp;ROUND(IFERROR(IF(ABS('D-2・D-３'!BQ26)&gt;=10,IF('D-2・D-３'!BQ26&gt;=0,'D-2・D-３'!BQ26*RANDBETWEEN(110,120)*0.01,'D-2・D-３'!BQ26*RANDBETWEEN(80,90)*0.01),'D-2・D-３'!BQ26+RANDBETWEEN(1,3)),0),0)&amp;"】")</f>
        <v/>
      </c>
      <c r="BR26" s="1028" t="str">
        <f ca="1">IF('D-2・D-３'!BR26="","","【"&amp;ROUND(IFERROR(IF(ABS('D-2・D-３'!BR26)&gt;=10,IF('D-2・D-３'!BR26&gt;=0,'D-2・D-３'!BR26*RANDBETWEEN(80,90)*0.01,'D-2・D-３'!BR26*RANDBETWEEN(110,120)*0.01),'D-2・D-３'!BR26-RANDBETWEEN(1,3)),0),0)&amp;"～"&amp;ROUND(IFERROR(IF(ABS('D-2・D-３'!BR26)&gt;=10,IF('D-2・D-３'!BR26&gt;=0,'D-2・D-３'!BR26*RANDBETWEEN(110,120)*0.01,'D-2・D-３'!BR26*RANDBETWEEN(80,90)*0.01),'D-2・D-３'!BR26+RANDBETWEEN(1,3)),0),0)&amp;"】")</f>
        <v/>
      </c>
      <c r="BS26" s="1028" t="str">
        <f ca="1">IF('D-2・D-３'!BS26="","","【"&amp;ROUND(IFERROR(IF(ABS('D-2・D-３'!BS26)&gt;=10,IF('D-2・D-３'!BS26&gt;=0,'D-2・D-３'!BS26*RANDBETWEEN(80,90)*0.01,'D-2・D-３'!BS26*RANDBETWEEN(110,120)*0.01),'D-2・D-３'!BS26-RANDBETWEEN(1,3)),0),0)&amp;"～"&amp;ROUND(IFERROR(IF(ABS('D-2・D-３'!BS26)&gt;=10,IF('D-2・D-３'!BS26&gt;=0,'D-2・D-３'!BS26*RANDBETWEEN(110,120)*0.01,'D-2・D-３'!BS26*RANDBETWEEN(80,90)*0.01),'D-2・D-３'!BS26+RANDBETWEEN(1,3)),0),0)&amp;"】")</f>
        <v/>
      </c>
      <c r="BT26" s="1034" t="str">
        <f ca="1">IF('D-2・D-３'!BT26="","","【"&amp;ROUND(IFERROR(IF(ABS('D-2・D-３'!BT26)&gt;=10,IF('D-2・D-３'!BT26&gt;=0,'D-2・D-３'!BT26*RANDBETWEEN(80,90)*0.01,'D-2・D-３'!BT26*RANDBETWEEN(110,120)*0.01),'D-2・D-３'!BT26-RANDBETWEEN(1,3)),0),0)&amp;"～"&amp;ROUND(IFERROR(IF(ABS('D-2・D-３'!BT26)&gt;=10,IF('D-2・D-３'!BT26&gt;=0,'D-2・D-３'!BT26*RANDBETWEEN(110,120)*0.01,'D-2・D-３'!BT26*RANDBETWEEN(80,90)*0.01),'D-2・D-３'!BT26+RANDBETWEEN(1,3)),0),0)&amp;"】")</f>
        <v/>
      </c>
    </row>
    <row r="27" spans="2:72" ht="18" customHeight="1" x14ac:dyDescent="0.15">
      <c r="B27" s="1336">
        <v>14</v>
      </c>
      <c r="C27" s="1337"/>
      <c r="D27" s="1022" t="str">
        <f>IF('D-2・D-３'!D27="","",'D-2・D-３'!D27)</f>
        <v/>
      </c>
      <c r="E27" s="1023" t="str">
        <f>IF('D-2・D-３'!E27="","",'D-2・D-３'!E27)</f>
        <v/>
      </c>
      <c r="F27" s="1024" t="str">
        <f>IF('D-2・D-３'!F27="","",'D-2・D-３'!F27)</f>
        <v/>
      </c>
      <c r="G27" s="1025" t="str">
        <f>IF('D-2・D-３'!G27="","",'D-2・D-３'!G27)</f>
        <v/>
      </c>
      <c r="H27" s="1022" t="str">
        <f>IF('D-2・D-３'!H27="","",'D-2・D-３'!H27)</f>
        <v/>
      </c>
      <c r="I27" s="1023" t="str">
        <f>IF('D-2・D-３'!I27="","",'D-2・D-３'!I27)</f>
        <v/>
      </c>
      <c r="J27" s="1022" t="str">
        <f>IF('D-2・D-３'!J27="","",'D-2・D-３'!J27)</f>
        <v/>
      </c>
      <c r="K27" s="1023" t="str">
        <f>IF('D-2・D-３'!K27="","",'D-2・D-３'!K27)</f>
        <v/>
      </c>
      <c r="L27" s="1022" t="str">
        <f>IF('D-2・D-３'!L27="","",'D-2・D-３'!L27)</f>
        <v/>
      </c>
      <c r="M27" s="1023" t="str">
        <f>IF('D-2・D-３'!M27="","",'D-2・D-３'!M27)</f>
        <v/>
      </c>
      <c r="N27" s="1022" t="str">
        <f>IF('D-2・D-３'!N27="","",'D-2・D-３'!N27)</f>
        <v/>
      </c>
      <c r="O27" s="1023" t="str">
        <f>IF('D-2・D-３'!O27="","",'D-2・D-３'!O27)</f>
        <v/>
      </c>
      <c r="P27" s="1022" t="str">
        <f>IF('D-2・D-３'!P27="","",'D-2・D-３'!P27)</f>
        <v/>
      </c>
      <c r="Q27" s="1023" t="str">
        <f>IF('D-2・D-３'!Q27="","",'D-2・D-３'!Q27)</f>
        <v/>
      </c>
      <c r="R27" s="1022" t="str">
        <f>IF('D-2・D-３'!R27="","",'D-2・D-３'!R27)</f>
        <v/>
      </c>
      <c r="S27" s="1044" t="str">
        <f>IF('D-2・D-３'!S27="","",'D-2・D-３'!S27)</f>
        <v/>
      </c>
      <c r="T27" s="1022" t="str">
        <f>IF('D-2・D-３'!T27="","",'D-2・D-３'!T27)</f>
        <v/>
      </c>
      <c r="U27" s="1023" t="str">
        <f>IF('D-2・D-３'!U27="","",'D-2・D-３'!U27)</f>
        <v/>
      </c>
      <c r="V27" s="1023" t="str">
        <f>IF('D-2・D-３'!V27="","",'D-2・D-３'!V27)</f>
        <v/>
      </c>
      <c r="W27" s="1023" t="str">
        <f>IF('D-2・D-３'!W27="","",'D-2・D-３'!W27)</f>
        <v/>
      </c>
      <c r="X27" s="1023" t="str">
        <f>IF('D-2・D-３'!X27="","",'D-2・D-３'!X27)</f>
        <v/>
      </c>
      <c r="Y27" s="1022" t="str">
        <f>IF('D-2・D-３'!Y27="","",'D-2・D-３'!Y27)</f>
        <v/>
      </c>
      <c r="Z27" s="1026" t="str">
        <f>IF('D-2・D-３'!Z27="","",'D-2・D-３'!Z27)</f>
        <v/>
      </c>
      <c r="AA27" s="1026" t="str">
        <f>IF('D-2・D-３'!AA27="","",'D-2・D-３'!AA27)</f>
        <v/>
      </c>
      <c r="AB27" s="1025" t="str">
        <f>IF('D-2・D-３'!AB27="","",'D-2・D-３'!AB27)</f>
        <v/>
      </c>
      <c r="AC27" s="1025" t="str">
        <f>IF('D-2・D-３'!AC27="","",'D-2・D-３'!AC27)</f>
        <v/>
      </c>
      <c r="AD27" s="1025" t="str">
        <f>IF('D-2・D-３'!AD27="","",'D-2・D-３'!AD27)</f>
        <v/>
      </c>
      <c r="AE27" s="1025" t="str">
        <f>IF('D-2・D-３'!AE27="","",'D-2・D-３'!AE27)</f>
        <v/>
      </c>
      <c r="AF27" s="1025" t="str">
        <f>IF('D-2・D-３'!AF27="","",'D-2・D-３'!AF27)</f>
        <v/>
      </c>
      <c r="AG27" s="1027" t="str">
        <f>IF('D-2・D-３'!AG27="","",'D-2・D-３'!AG27)</f>
        <v/>
      </c>
      <c r="AH27" s="1025" t="str">
        <f>IF('D-2・D-３'!AH27="","",'D-2・D-３'!AH27)</f>
        <v/>
      </c>
      <c r="AI27" s="1028" t="str">
        <f ca="1">IF('D-2・D-３'!AI27="","","【"&amp;ROUND(IFERROR(IF(ABS('D-2・D-３'!AI27)&gt;=10,IF('D-2・D-３'!AI27&gt;=0,'D-2・D-３'!AI27*RANDBETWEEN(80,90)*0.01,'D-2・D-３'!AI27*RANDBETWEEN(110,120)*0.01),'D-2・D-３'!AI27-RANDBETWEEN(1,3)),0),0)&amp;"～"&amp;ROUND(IFERROR(IF(ABS('D-2・D-３'!AI27)&gt;=10,IF('D-2・D-３'!AI27&gt;=0,'D-2・D-３'!AI27*RANDBETWEEN(110,120)*0.01,'D-2・D-３'!AI27*RANDBETWEEN(80,90)*0.01),'D-2・D-３'!AI27+RANDBETWEEN(1,3)),0),0)&amp;"】")</f>
        <v/>
      </c>
      <c r="AJ27" s="1029" t="str">
        <f ca="1">IF('D-2・D-３'!AJ27="","","【"&amp;ROUND(IFERROR(IF(ABS('D-2・D-３'!AJ27)&gt;=10,IF('D-2・D-３'!AJ27&gt;=0,'D-2・D-３'!AJ27*RANDBETWEEN(80,90)*0.01,'D-2・D-３'!AJ27*RANDBETWEEN(110,120)*0.01),'D-2・D-３'!AJ27-RANDBETWEEN(1,3)),0),0)&amp;"～"&amp;ROUND(IFERROR(IF(ABS('D-2・D-３'!AJ27)&gt;=10,IF('D-2・D-３'!AJ27&gt;=0,'D-2・D-３'!AJ27*RANDBETWEEN(110,120)*0.01,'D-2・D-３'!AJ27*RANDBETWEEN(80,90)*0.01),'D-2・D-３'!AJ27+RANDBETWEEN(1,3)),0),0)&amp;"】")</f>
        <v/>
      </c>
      <c r="AK27" s="1028" t="str">
        <f ca="1">IF('D-2・D-３'!AK27="","","【"&amp;ROUND(IFERROR(IF(ABS('D-2・D-３'!AK27)&gt;=10,IF('D-2・D-３'!AK27&gt;=0,'D-2・D-３'!AK27*RANDBETWEEN(80,90)*0.01,'D-2・D-３'!AK27*RANDBETWEEN(110,120)*0.01),'D-2・D-３'!AK27-RANDBETWEEN(1,3)),0),0)&amp;"～"&amp;ROUND(IFERROR(IF(ABS('D-2・D-３'!AK27)&gt;=10,IF('D-2・D-３'!AK27&gt;=0,'D-2・D-３'!AK27*RANDBETWEEN(110,120)*0.01,'D-2・D-３'!AK27*RANDBETWEEN(80,90)*0.01),'D-2・D-３'!AK27+RANDBETWEEN(1,3)),0),0)&amp;"】")</f>
        <v/>
      </c>
      <c r="AL27" s="1026" t="str">
        <f>IF('D-2・D-３'!AL27="","",'D-2・D-３'!AL27)</f>
        <v/>
      </c>
      <c r="AM27" s="1045" t="str">
        <f>IF('D-2・D-３'!AM27="","",'D-2・D-３'!AM27)</f>
        <v/>
      </c>
      <c r="AN27" s="1028" t="str">
        <f ca="1">IF('D-2・D-３'!AN27="","","【"&amp;ROUND(IFERROR(IF(ABS('D-2・D-３'!AN27)&gt;=10,IF('D-2・D-３'!AN27&gt;=0,'D-2・D-３'!AN27*RANDBETWEEN(80,90)*0.01,'D-2・D-３'!AN27*RANDBETWEEN(110,120)*0.01),'D-2・D-３'!AN27-RANDBETWEEN(1,3)),0),0)&amp;"～"&amp;ROUND(IFERROR(IF(ABS('D-2・D-３'!AN27)&gt;=10,IF('D-2・D-３'!AN27&gt;=0,'D-2・D-３'!AN27*RANDBETWEEN(110,120)*0.01,'D-2・D-３'!AN27*RANDBETWEEN(80,90)*0.01),'D-2・D-３'!AN27+RANDBETWEEN(1,3)),0),0)&amp;"】")</f>
        <v/>
      </c>
      <c r="AO27" s="1025" t="str">
        <f>IF('D-2・D-３'!AO27="","",'D-2・D-３'!AO27)</f>
        <v/>
      </c>
      <c r="AP27" s="1029" t="str">
        <f>IF('D-2・D-３'!AP27="","",'D-2・D-３'!AP27)</f>
        <v/>
      </c>
      <c r="AQ27" s="1026" t="str">
        <f>IF('D-2・D-３'!AQ27="","",'D-2・D-３'!AQ27)</f>
        <v/>
      </c>
      <c r="AR27" s="1022" t="str">
        <f>IF('D-2・D-３'!AR27="","",'D-2・D-３'!AR27)</f>
        <v/>
      </c>
      <c r="AS27" s="1028" t="str">
        <f ca="1">IF('D-2・D-３'!AS27="","","【"&amp;ROUND(IFERROR(IF(ABS('D-2・D-３'!AS27)&gt;=10,IF('D-2・D-３'!AS27&gt;=0,'D-2・D-３'!AS27*RANDBETWEEN(80,90)*0.01,'D-2・D-３'!AS27*RANDBETWEEN(110,120)*0.01),'D-2・D-３'!AS27-RANDBETWEEN(1,3)),0),0)&amp;"～"&amp;ROUND(IFERROR(IF(ABS('D-2・D-３'!AS27)&gt;=10,IF('D-2・D-３'!AS27&gt;=0,'D-2・D-３'!AS27*RANDBETWEEN(110,120)*0.01,'D-2・D-３'!AS27*RANDBETWEEN(80,90)*0.01),'D-2・D-３'!AS27+RANDBETWEEN(1,3)),0),0)&amp;"】")</f>
        <v/>
      </c>
      <c r="AT27" s="1028" t="str">
        <f ca="1">IF('D-2・D-３'!AT27="","","【"&amp;ROUND(IFERROR(IF(ABS('D-2・D-３'!AT27)&gt;=10,IF('D-2・D-３'!AT27&gt;=0,'D-2・D-３'!AT27*RANDBETWEEN(80,90)*0.01,'D-2・D-３'!AT27*RANDBETWEEN(110,120)*0.01),'D-2・D-３'!AT27-RANDBETWEEN(1,3)),0),0)&amp;"～"&amp;ROUND(IFERROR(IF(ABS('D-2・D-３'!AT27)&gt;=10,IF('D-2・D-３'!AT27&gt;=0,'D-2・D-３'!AT27*RANDBETWEEN(110,120)*0.01,'D-2・D-３'!AT27*RANDBETWEEN(80,90)*0.01),'D-2・D-３'!AT27+RANDBETWEEN(1,3)),0),0)&amp;"】")</f>
        <v/>
      </c>
      <c r="AU27" s="1028" t="str">
        <f ca="1">IF('D-2・D-３'!AU27="","","【"&amp;ROUND(IFERROR(IF(ABS('D-2・D-３'!AU27)&gt;=10,IF('D-2・D-３'!AU27&gt;=0,'D-2・D-３'!AU27*RANDBETWEEN(80,90)*0.01,'D-2・D-３'!AU27*RANDBETWEEN(110,120)*0.01),'D-2・D-３'!AU27-RANDBETWEEN(1,3)),0),0)&amp;"～"&amp;ROUND(IFERROR(IF(ABS('D-2・D-３'!AU27)&gt;=10,IF('D-2・D-３'!AU27&gt;=0,'D-2・D-３'!AU27*RANDBETWEEN(110,120)*0.01,'D-2・D-３'!AU27*RANDBETWEEN(80,90)*0.01),'D-2・D-３'!AU27+RANDBETWEEN(1,3)),0),0)&amp;"】")</f>
        <v/>
      </c>
      <c r="AV27" s="1028" t="str">
        <f ca="1">IF('D-2・D-３'!AV27="","","【"&amp;ROUND(IFERROR(IF(ABS('D-2・D-３'!AV27)&gt;=10,IF('D-2・D-３'!AV27&gt;=0,'D-2・D-３'!AV27*RANDBETWEEN(80,90)*0.01,'D-2・D-３'!AV27*RANDBETWEEN(110,120)*0.01),'D-2・D-３'!AV27-RANDBETWEEN(1,3)),0),0)&amp;"～"&amp;ROUND(IFERROR(IF(ABS('D-2・D-３'!AV27)&gt;=10,IF('D-2・D-３'!AV27&gt;=0,'D-2・D-３'!AV27*RANDBETWEEN(110,120)*0.01,'D-2・D-３'!AV27*RANDBETWEEN(80,90)*0.01),'D-2・D-３'!AV27+RANDBETWEEN(1,3)),0),0)&amp;"】")</f>
        <v/>
      </c>
      <c r="AW27" s="1028" t="str">
        <f ca="1">IF('D-2・D-３'!AW27="","","【"&amp;ROUND(IFERROR(IF(ABS('D-2・D-３'!AW27)&gt;=10,IF('D-2・D-３'!AW27&gt;=0,'D-2・D-３'!AW27*RANDBETWEEN(80,90)*0.01,'D-2・D-３'!AW27*RANDBETWEEN(110,120)*0.01),'D-2・D-３'!AW27-RANDBETWEEN(1,3)),0),0)&amp;"～"&amp;ROUND(IFERROR(IF(ABS('D-2・D-３'!AW27)&gt;=10,IF('D-2・D-３'!AW27&gt;=0,'D-2・D-３'!AW27*RANDBETWEEN(110,120)*0.01,'D-2・D-３'!AW27*RANDBETWEEN(80,90)*0.01),'D-2・D-３'!AW27+RANDBETWEEN(1,3)),0),0)&amp;"】")</f>
        <v/>
      </c>
      <c r="AX27" s="1028" t="str">
        <f ca="1">IF('D-2・D-３'!AX27="","","【"&amp;ROUND(IFERROR(IF(ABS('D-2・D-３'!AX27)&gt;=10,IF('D-2・D-３'!AX27&gt;=0,'D-2・D-３'!AX27*RANDBETWEEN(80,90)*0.01,'D-2・D-３'!AX27*RANDBETWEEN(110,120)*0.01),'D-2・D-３'!AX27-RANDBETWEEN(1,3)),0),0)&amp;"～"&amp;ROUND(IFERROR(IF(ABS('D-2・D-３'!AX27)&gt;=10,IF('D-2・D-３'!AX27&gt;=0,'D-2・D-３'!AX27*RANDBETWEEN(110,120)*0.01,'D-2・D-３'!AX27*RANDBETWEEN(80,90)*0.01),'D-2・D-３'!AX27+RANDBETWEEN(1,3)),0),0)&amp;"】")</f>
        <v/>
      </c>
      <c r="AY27" s="1028"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1028"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1031" t="str">
        <f>IF('D-2・D-３'!BA27="","",'D-2・D-３'!BA27)</f>
        <v/>
      </c>
      <c r="BB27" s="1032"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1032"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1032" t="str">
        <f ca="1">IF('D-2・D-３'!BD27="","","【"&amp;ROUND(IFERROR(IF(ABS('D-2・D-３'!BD27)&gt;=10,IF('D-2・D-３'!BD27&gt;=0,'D-2・D-３'!BD27*RANDBETWEEN(80,90)*0.01,'D-2・D-３'!BD27*RANDBETWEEN(110,120)*0.01),'D-2・D-３'!BD27-RANDBETWEEN(1,3)),0),0)&amp;"～"&amp;ROUND(IFERROR(IF(ABS('D-2・D-３'!BD27)&gt;=10,IF('D-2・D-３'!BD27&gt;=0,'D-2・D-３'!BD27*RANDBETWEEN(110,120)*0.01,'D-2・D-３'!BD27*RANDBETWEEN(80,90)*0.01),'D-2・D-３'!BD27+RANDBETWEEN(1,3)),0),0)&amp;"】")</f>
        <v/>
      </c>
      <c r="BE27" s="1032" t="str">
        <f ca="1">IF('D-2・D-３'!BE27="","","【"&amp;ROUND(IFERROR(IF(ABS('D-2・D-３'!BE27)&gt;=10,IF('D-2・D-３'!BE27&gt;=0,'D-2・D-３'!BE27*RANDBETWEEN(80,90)*0.01,'D-2・D-３'!BE27*RANDBETWEEN(110,120)*0.01),'D-2・D-３'!BE27-RANDBETWEEN(1,3)),0),0)&amp;"～"&amp;ROUND(IFERROR(IF(ABS('D-2・D-３'!BE27)&gt;=10,IF('D-2・D-３'!BE27&gt;=0,'D-2・D-３'!BE27*RANDBETWEEN(110,120)*0.01,'D-2・D-３'!BE27*RANDBETWEEN(80,90)*0.01),'D-2・D-３'!BE27+RANDBETWEEN(1,3)),0),0)&amp;"】")</f>
        <v/>
      </c>
      <c r="BF27" s="1032"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1025" t="str">
        <f>IF('D-2・D-３'!BG27="","",'D-2・D-３'!BG27)</f>
        <v/>
      </c>
      <c r="BH27" s="1028"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1022" t="str">
        <f>IF('D-2・D-３'!BI27="","",'D-2・D-３'!BI27)</f>
        <v/>
      </c>
      <c r="BJ27" s="1028" t="str">
        <f ca="1">IF('D-2・D-３'!BJ27="","","【"&amp;ROUND(IFERROR(IF(ABS('D-2・D-３'!BJ27)&gt;=10,IF('D-2・D-３'!BJ27&gt;=0,'D-2・D-３'!BJ27*RANDBETWEEN(80,90)*0.01,'D-2・D-３'!BJ27*RANDBETWEEN(110,120)*0.01),'D-2・D-３'!BJ27-RANDBETWEEN(1,3)),0),0)&amp;"～"&amp;ROUND(IFERROR(IF(ABS('D-2・D-３'!BJ27)&gt;=10,IF('D-2・D-３'!BJ27&gt;=0,'D-2・D-３'!BJ27*RANDBETWEEN(110,120)*0.01,'D-2・D-３'!BJ27*RANDBETWEEN(80,90)*0.01),'D-2・D-３'!BJ27+RANDBETWEEN(1,3)),0),0)&amp;"】")</f>
        <v/>
      </c>
      <c r="BK27" s="1028"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1028" t="str">
        <f ca="1">IF('D-2・D-３'!BL27="","","【"&amp;ROUND(IFERROR(IF(ABS('D-2・D-３'!BL27)&gt;=10,IF('D-2・D-３'!BL27&gt;=0,'D-2・D-３'!BL27*RANDBETWEEN(80,90)*0.01,'D-2・D-３'!BL27*RANDBETWEEN(110,120)*0.01),'D-2・D-３'!BL27-RANDBETWEEN(1,3)),0),0)&amp;"～"&amp;ROUND(IFERROR(IF(ABS('D-2・D-３'!BL27)&gt;=10,IF('D-2・D-３'!BL27&gt;=0,'D-2・D-３'!BL27*RANDBETWEEN(110,120)*0.01,'D-2・D-３'!BL27*RANDBETWEEN(80,90)*0.01),'D-2・D-３'!BL27+RANDBETWEEN(1,3)),0),0)&amp;"】")</f>
        <v/>
      </c>
      <c r="BM27" s="1026" t="str">
        <f>IF('D-2・D-３'!BM27="","",'D-2・D-３'!BM27)</f>
        <v/>
      </c>
      <c r="BN27" s="1025" t="str">
        <f>IF('D-2・D-３'!BN27="","",'D-2・D-３'!BN27)</f>
        <v/>
      </c>
      <c r="BO27" s="1028" t="str">
        <f ca="1">IF('D-2・D-３'!BO27="","","【"&amp;ROUND(IFERROR(IF(ABS('D-2・D-３'!BO27)&gt;=10,IF('D-2・D-３'!BO27&gt;=0,'D-2・D-３'!BO27*RANDBETWEEN(80,90)*0.01,'D-2・D-３'!BO27*RANDBETWEEN(110,120)*0.01),'D-2・D-３'!BO27-RANDBETWEEN(1,3)),0),0)&amp;"～"&amp;ROUND(IFERROR(IF(ABS('D-2・D-３'!BO27)&gt;=10,IF('D-2・D-３'!BO27&gt;=0,'D-2・D-３'!BO27*RANDBETWEEN(110,120)*0.01,'D-2・D-３'!BO27*RANDBETWEEN(80,90)*0.01),'D-2・D-３'!BO27+RANDBETWEEN(1,3)),0),0)&amp;"】")</f>
        <v/>
      </c>
      <c r="BP27" s="1028" t="str">
        <f ca="1">IF('D-2・D-３'!BP27="","","【"&amp;ROUND(IFERROR(IF(ABS('D-2・D-３'!BP27)&gt;=10,IF('D-2・D-３'!BP27&gt;=0,'D-2・D-３'!BP27*RANDBETWEEN(80,90)*0.01,'D-2・D-３'!BP27*RANDBETWEEN(110,120)*0.01),'D-2・D-３'!BP27-RANDBETWEEN(1,3)),0),0)&amp;"～"&amp;ROUND(IFERROR(IF(ABS('D-2・D-３'!BP27)&gt;=10,IF('D-2・D-３'!BP27&gt;=0,'D-2・D-３'!BP27*RANDBETWEEN(110,120)*0.01,'D-2・D-３'!BP27*RANDBETWEEN(80,90)*0.01),'D-2・D-３'!BP27+RANDBETWEEN(1,3)),0),0)&amp;"】")</f>
        <v/>
      </c>
      <c r="BQ27" s="1028" t="str">
        <f ca="1">IF('D-2・D-３'!BQ27="","","【"&amp;ROUND(IFERROR(IF(ABS('D-2・D-３'!BQ27)&gt;=10,IF('D-2・D-３'!BQ27&gt;=0,'D-2・D-３'!BQ27*RANDBETWEEN(80,90)*0.01,'D-2・D-３'!BQ27*RANDBETWEEN(110,120)*0.01),'D-2・D-３'!BQ27-RANDBETWEEN(1,3)),0),0)&amp;"～"&amp;ROUND(IFERROR(IF(ABS('D-2・D-３'!BQ27)&gt;=10,IF('D-2・D-３'!BQ27&gt;=0,'D-2・D-３'!BQ27*RANDBETWEEN(110,120)*0.01,'D-2・D-３'!BQ27*RANDBETWEEN(80,90)*0.01),'D-2・D-３'!BQ27+RANDBETWEEN(1,3)),0),0)&amp;"】")</f>
        <v/>
      </c>
      <c r="BR27" s="1028" t="str">
        <f ca="1">IF('D-2・D-３'!BR27="","","【"&amp;ROUND(IFERROR(IF(ABS('D-2・D-３'!BR27)&gt;=10,IF('D-2・D-３'!BR27&gt;=0,'D-2・D-３'!BR27*RANDBETWEEN(80,90)*0.01,'D-2・D-３'!BR27*RANDBETWEEN(110,120)*0.01),'D-2・D-３'!BR27-RANDBETWEEN(1,3)),0),0)&amp;"～"&amp;ROUND(IFERROR(IF(ABS('D-2・D-３'!BR27)&gt;=10,IF('D-2・D-３'!BR27&gt;=0,'D-2・D-３'!BR27*RANDBETWEEN(110,120)*0.01,'D-2・D-３'!BR27*RANDBETWEEN(80,90)*0.01),'D-2・D-３'!BR27+RANDBETWEEN(1,3)),0),0)&amp;"】")</f>
        <v/>
      </c>
      <c r="BS27" s="1028" t="str">
        <f ca="1">IF('D-2・D-３'!BS27="","","【"&amp;ROUND(IFERROR(IF(ABS('D-2・D-３'!BS27)&gt;=10,IF('D-2・D-３'!BS27&gt;=0,'D-2・D-３'!BS27*RANDBETWEEN(80,90)*0.01,'D-2・D-３'!BS27*RANDBETWEEN(110,120)*0.01),'D-2・D-３'!BS27-RANDBETWEEN(1,3)),0),0)&amp;"～"&amp;ROUND(IFERROR(IF(ABS('D-2・D-３'!BS27)&gt;=10,IF('D-2・D-３'!BS27&gt;=0,'D-2・D-３'!BS27*RANDBETWEEN(110,120)*0.01,'D-2・D-３'!BS27*RANDBETWEEN(80,90)*0.01),'D-2・D-３'!BS27+RANDBETWEEN(1,3)),0),0)&amp;"】")</f>
        <v/>
      </c>
      <c r="BT27" s="1034" t="str">
        <f ca="1">IF('D-2・D-３'!BT27="","","【"&amp;ROUND(IFERROR(IF(ABS('D-2・D-３'!BT27)&gt;=10,IF('D-2・D-３'!BT27&gt;=0,'D-2・D-３'!BT27*RANDBETWEEN(80,90)*0.01,'D-2・D-３'!BT27*RANDBETWEEN(110,120)*0.01),'D-2・D-３'!BT27-RANDBETWEEN(1,3)),0),0)&amp;"～"&amp;ROUND(IFERROR(IF(ABS('D-2・D-３'!BT27)&gt;=10,IF('D-2・D-３'!BT27&gt;=0,'D-2・D-３'!BT27*RANDBETWEEN(110,120)*0.01,'D-2・D-３'!BT27*RANDBETWEEN(80,90)*0.01),'D-2・D-３'!BT27+RANDBETWEEN(1,3)),0),0)&amp;"】")</f>
        <v/>
      </c>
    </row>
    <row r="28" spans="2:72" ht="18" customHeight="1" x14ac:dyDescent="0.15">
      <c r="B28" s="1336">
        <v>15</v>
      </c>
      <c r="C28" s="1337"/>
      <c r="D28" s="1022" t="str">
        <f>IF('D-2・D-３'!D28="","",'D-2・D-３'!D28)</f>
        <v/>
      </c>
      <c r="E28" s="1023" t="str">
        <f>IF('D-2・D-３'!E28="","",'D-2・D-３'!E28)</f>
        <v/>
      </c>
      <c r="F28" s="1024" t="str">
        <f>IF('D-2・D-３'!F28="","",'D-2・D-３'!F28)</f>
        <v/>
      </c>
      <c r="G28" s="1025" t="str">
        <f>IF('D-2・D-３'!G28="","",'D-2・D-３'!G28)</f>
        <v/>
      </c>
      <c r="H28" s="1022" t="str">
        <f>IF('D-2・D-３'!H28="","",'D-2・D-３'!H28)</f>
        <v/>
      </c>
      <c r="I28" s="1023" t="str">
        <f>IF('D-2・D-３'!I28="","",'D-2・D-３'!I28)</f>
        <v/>
      </c>
      <c r="J28" s="1022" t="str">
        <f>IF('D-2・D-３'!J28="","",'D-2・D-３'!J28)</f>
        <v/>
      </c>
      <c r="K28" s="1023" t="str">
        <f>IF('D-2・D-３'!K28="","",'D-2・D-３'!K28)</f>
        <v/>
      </c>
      <c r="L28" s="1022" t="str">
        <f>IF('D-2・D-３'!L28="","",'D-2・D-３'!L28)</f>
        <v/>
      </c>
      <c r="M28" s="1023" t="str">
        <f>IF('D-2・D-３'!M28="","",'D-2・D-３'!M28)</f>
        <v/>
      </c>
      <c r="N28" s="1022" t="str">
        <f>IF('D-2・D-３'!N28="","",'D-2・D-３'!N28)</f>
        <v/>
      </c>
      <c r="O28" s="1023" t="str">
        <f>IF('D-2・D-３'!O28="","",'D-2・D-３'!O28)</f>
        <v/>
      </c>
      <c r="P28" s="1022" t="str">
        <f>IF('D-2・D-３'!P28="","",'D-2・D-３'!P28)</f>
        <v/>
      </c>
      <c r="Q28" s="1023" t="str">
        <f>IF('D-2・D-３'!Q28="","",'D-2・D-３'!Q28)</f>
        <v/>
      </c>
      <c r="R28" s="1022" t="str">
        <f>IF('D-2・D-３'!R28="","",'D-2・D-３'!R28)</f>
        <v/>
      </c>
      <c r="S28" s="1044" t="str">
        <f>IF('D-2・D-３'!S28="","",'D-2・D-３'!S28)</f>
        <v/>
      </c>
      <c r="T28" s="1022" t="str">
        <f>IF('D-2・D-３'!T28="","",'D-2・D-３'!T28)</f>
        <v/>
      </c>
      <c r="U28" s="1023" t="str">
        <f>IF('D-2・D-３'!U28="","",'D-2・D-３'!U28)</f>
        <v/>
      </c>
      <c r="V28" s="1023" t="str">
        <f>IF('D-2・D-３'!V28="","",'D-2・D-３'!V28)</f>
        <v/>
      </c>
      <c r="W28" s="1023" t="str">
        <f>IF('D-2・D-３'!W28="","",'D-2・D-３'!W28)</f>
        <v/>
      </c>
      <c r="X28" s="1023" t="str">
        <f>IF('D-2・D-３'!X28="","",'D-2・D-３'!X28)</f>
        <v/>
      </c>
      <c r="Y28" s="1022" t="str">
        <f>IF('D-2・D-３'!Y28="","",'D-2・D-３'!Y28)</f>
        <v/>
      </c>
      <c r="Z28" s="1026" t="str">
        <f>IF('D-2・D-３'!Z28="","",'D-2・D-３'!Z28)</f>
        <v/>
      </c>
      <c r="AA28" s="1026" t="str">
        <f>IF('D-2・D-３'!AA28="","",'D-2・D-３'!AA28)</f>
        <v/>
      </c>
      <c r="AB28" s="1025" t="str">
        <f>IF('D-2・D-３'!AB28="","",'D-2・D-３'!AB28)</f>
        <v/>
      </c>
      <c r="AC28" s="1025" t="str">
        <f>IF('D-2・D-３'!AC28="","",'D-2・D-３'!AC28)</f>
        <v/>
      </c>
      <c r="AD28" s="1025" t="str">
        <f>IF('D-2・D-３'!AD28="","",'D-2・D-３'!AD28)</f>
        <v/>
      </c>
      <c r="AE28" s="1025" t="str">
        <f>IF('D-2・D-３'!AE28="","",'D-2・D-３'!AE28)</f>
        <v/>
      </c>
      <c r="AF28" s="1025" t="str">
        <f>IF('D-2・D-３'!AF28="","",'D-2・D-３'!AF28)</f>
        <v/>
      </c>
      <c r="AG28" s="1027" t="str">
        <f>IF('D-2・D-３'!AG28="","",'D-2・D-３'!AG28)</f>
        <v/>
      </c>
      <c r="AH28" s="1025" t="str">
        <f>IF('D-2・D-３'!AH28="","",'D-2・D-３'!AH28)</f>
        <v/>
      </c>
      <c r="AI28" s="1028" t="str">
        <f ca="1">IF('D-2・D-３'!AI28="","","【"&amp;ROUND(IFERROR(IF(ABS('D-2・D-３'!AI28)&gt;=10,IF('D-2・D-３'!AI28&gt;=0,'D-2・D-３'!AI28*RANDBETWEEN(80,90)*0.01,'D-2・D-３'!AI28*RANDBETWEEN(110,120)*0.01),'D-2・D-３'!AI28-RANDBETWEEN(1,3)),0),0)&amp;"～"&amp;ROUND(IFERROR(IF(ABS('D-2・D-３'!AI28)&gt;=10,IF('D-2・D-３'!AI28&gt;=0,'D-2・D-３'!AI28*RANDBETWEEN(110,120)*0.01,'D-2・D-３'!AI28*RANDBETWEEN(80,90)*0.01),'D-2・D-３'!AI28+RANDBETWEEN(1,3)),0),0)&amp;"】")</f>
        <v/>
      </c>
      <c r="AJ28" s="1029" t="str">
        <f ca="1">IF('D-2・D-３'!AJ28="","","【"&amp;ROUND(IFERROR(IF(ABS('D-2・D-３'!AJ28)&gt;=10,IF('D-2・D-３'!AJ28&gt;=0,'D-2・D-３'!AJ28*RANDBETWEEN(80,90)*0.01,'D-2・D-３'!AJ28*RANDBETWEEN(110,120)*0.01),'D-2・D-３'!AJ28-RANDBETWEEN(1,3)),0),0)&amp;"～"&amp;ROUND(IFERROR(IF(ABS('D-2・D-３'!AJ28)&gt;=10,IF('D-2・D-３'!AJ28&gt;=0,'D-2・D-３'!AJ28*RANDBETWEEN(110,120)*0.01,'D-2・D-３'!AJ28*RANDBETWEEN(80,90)*0.01),'D-2・D-３'!AJ28+RANDBETWEEN(1,3)),0),0)&amp;"】")</f>
        <v/>
      </c>
      <c r="AK28" s="1028" t="str">
        <f ca="1">IF('D-2・D-３'!AK28="","","【"&amp;ROUND(IFERROR(IF(ABS('D-2・D-３'!AK28)&gt;=10,IF('D-2・D-３'!AK28&gt;=0,'D-2・D-３'!AK28*RANDBETWEEN(80,90)*0.01,'D-2・D-３'!AK28*RANDBETWEEN(110,120)*0.01),'D-2・D-３'!AK28-RANDBETWEEN(1,3)),0),0)&amp;"～"&amp;ROUND(IFERROR(IF(ABS('D-2・D-３'!AK28)&gt;=10,IF('D-2・D-３'!AK28&gt;=0,'D-2・D-３'!AK28*RANDBETWEEN(110,120)*0.01,'D-2・D-３'!AK28*RANDBETWEEN(80,90)*0.01),'D-2・D-３'!AK28+RANDBETWEEN(1,3)),0),0)&amp;"】")</f>
        <v/>
      </c>
      <c r="AL28" s="1026" t="str">
        <f>IF('D-2・D-３'!AL28="","",'D-2・D-３'!AL28)</f>
        <v/>
      </c>
      <c r="AM28" s="1045" t="str">
        <f>IF('D-2・D-３'!AM28="","",'D-2・D-３'!AM28)</f>
        <v/>
      </c>
      <c r="AN28" s="1028" t="str">
        <f ca="1">IF('D-2・D-３'!AN28="","","【"&amp;ROUND(IFERROR(IF(ABS('D-2・D-３'!AN28)&gt;=10,IF('D-2・D-３'!AN28&gt;=0,'D-2・D-３'!AN28*RANDBETWEEN(80,90)*0.01,'D-2・D-３'!AN28*RANDBETWEEN(110,120)*0.01),'D-2・D-３'!AN28-RANDBETWEEN(1,3)),0),0)&amp;"～"&amp;ROUND(IFERROR(IF(ABS('D-2・D-３'!AN28)&gt;=10,IF('D-2・D-３'!AN28&gt;=0,'D-2・D-３'!AN28*RANDBETWEEN(110,120)*0.01,'D-2・D-３'!AN28*RANDBETWEEN(80,90)*0.01),'D-2・D-３'!AN28+RANDBETWEEN(1,3)),0),0)&amp;"】")</f>
        <v/>
      </c>
      <c r="AO28" s="1025" t="str">
        <f>IF('D-2・D-３'!AO28="","",'D-2・D-３'!AO28)</f>
        <v/>
      </c>
      <c r="AP28" s="1029" t="str">
        <f>IF('D-2・D-３'!AP28="","",'D-2・D-３'!AP28)</f>
        <v/>
      </c>
      <c r="AQ28" s="1026" t="str">
        <f>IF('D-2・D-３'!AQ28="","",'D-2・D-３'!AQ28)</f>
        <v/>
      </c>
      <c r="AR28" s="1022" t="str">
        <f>IF('D-2・D-３'!AR28="","",'D-2・D-３'!AR28)</f>
        <v/>
      </c>
      <c r="AS28" s="1028" t="str">
        <f ca="1">IF('D-2・D-３'!AS28="","","【"&amp;ROUND(IFERROR(IF(ABS('D-2・D-３'!AS28)&gt;=10,IF('D-2・D-３'!AS28&gt;=0,'D-2・D-３'!AS28*RANDBETWEEN(80,90)*0.01,'D-2・D-３'!AS28*RANDBETWEEN(110,120)*0.01),'D-2・D-３'!AS28-RANDBETWEEN(1,3)),0),0)&amp;"～"&amp;ROUND(IFERROR(IF(ABS('D-2・D-３'!AS28)&gt;=10,IF('D-2・D-３'!AS28&gt;=0,'D-2・D-３'!AS28*RANDBETWEEN(110,120)*0.01,'D-2・D-３'!AS28*RANDBETWEEN(80,90)*0.01),'D-2・D-３'!AS28+RANDBETWEEN(1,3)),0),0)&amp;"】")</f>
        <v/>
      </c>
      <c r="AT28" s="1028" t="str">
        <f ca="1">IF('D-2・D-３'!AT28="","","【"&amp;ROUND(IFERROR(IF(ABS('D-2・D-３'!AT28)&gt;=10,IF('D-2・D-３'!AT28&gt;=0,'D-2・D-３'!AT28*RANDBETWEEN(80,90)*0.01,'D-2・D-３'!AT28*RANDBETWEEN(110,120)*0.01),'D-2・D-３'!AT28-RANDBETWEEN(1,3)),0),0)&amp;"～"&amp;ROUND(IFERROR(IF(ABS('D-2・D-３'!AT28)&gt;=10,IF('D-2・D-３'!AT28&gt;=0,'D-2・D-３'!AT28*RANDBETWEEN(110,120)*0.01,'D-2・D-３'!AT28*RANDBETWEEN(80,90)*0.01),'D-2・D-３'!AT28+RANDBETWEEN(1,3)),0),0)&amp;"】")</f>
        <v/>
      </c>
      <c r="AU28" s="1028" t="str">
        <f ca="1">IF('D-2・D-３'!AU28="","","【"&amp;ROUND(IFERROR(IF(ABS('D-2・D-３'!AU28)&gt;=10,IF('D-2・D-３'!AU28&gt;=0,'D-2・D-３'!AU28*RANDBETWEEN(80,90)*0.01,'D-2・D-３'!AU28*RANDBETWEEN(110,120)*0.01),'D-2・D-３'!AU28-RANDBETWEEN(1,3)),0),0)&amp;"～"&amp;ROUND(IFERROR(IF(ABS('D-2・D-３'!AU28)&gt;=10,IF('D-2・D-３'!AU28&gt;=0,'D-2・D-３'!AU28*RANDBETWEEN(110,120)*0.01,'D-2・D-３'!AU28*RANDBETWEEN(80,90)*0.01),'D-2・D-３'!AU28+RANDBETWEEN(1,3)),0),0)&amp;"】")</f>
        <v/>
      </c>
      <c r="AV28" s="1028" t="str">
        <f ca="1">IF('D-2・D-３'!AV28="","","【"&amp;ROUND(IFERROR(IF(ABS('D-2・D-３'!AV28)&gt;=10,IF('D-2・D-３'!AV28&gt;=0,'D-2・D-３'!AV28*RANDBETWEEN(80,90)*0.01,'D-2・D-３'!AV28*RANDBETWEEN(110,120)*0.01),'D-2・D-３'!AV28-RANDBETWEEN(1,3)),0),0)&amp;"～"&amp;ROUND(IFERROR(IF(ABS('D-2・D-３'!AV28)&gt;=10,IF('D-2・D-３'!AV28&gt;=0,'D-2・D-３'!AV28*RANDBETWEEN(110,120)*0.01,'D-2・D-３'!AV28*RANDBETWEEN(80,90)*0.01),'D-2・D-３'!AV28+RANDBETWEEN(1,3)),0),0)&amp;"】")</f>
        <v/>
      </c>
      <c r="AW28" s="1028" t="str">
        <f ca="1">IF('D-2・D-３'!AW28="","","【"&amp;ROUND(IFERROR(IF(ABS('D-2・D-３'!AW28)&gt;=10,IF('D-2・D-３'!AW28&gt;=0,'D-2・D-３'!AW28*RANDBETWEEN(80,90)*0.01,'D-2・D-３'!AW28*RANDBETWEEN(110,120)*0.01),'D-2・D-３'!AW28-RANDBETWEEN(1,3)),0),0)&amp;"～"&amp;ROUND(IFERROR(IF(ABS('D-2・D-３'!AW28)&gt;=10,IF('D-2・D-３'!AW28&gt;=0,'D-2・D-３'!AW28*RANDBETWEEN(110,120)*0.01,'D-2・D-３'!AW28*RANDBETWEEN(80,90)*0.01),'D-2・D-３'!AW28+RANDBETWEEN(1,3)),0),0)&amp;"】")</f>
        <v/>
      </c>
      <c r="AX28" s="1028" t="str">
        <f ca="1">IF('D-2・D-３'!AX28="","","【"&amp;ROUND(IFERROR(IF(ABS('D-2・D-３'!AX28)&gt;=10,IF('D-2・D-３'!AX28&gt;=0,'D-2・D-３'!AX28*RANDBETWEEN(80,90)*0.01,'D-2・D-３'!AX28*RANDBETWEEN(110,120)*0.01),'D-2・D-３'!AX28-RANDBETWEEN(1,3)),0),0)&amp;"～"&amp;ROUND(IFERROR(IF(ABS('D-2・D-３'!AX28)&gt;=10,IF('D-2・D-３'!AX28&gt;=0,'D-2・D-３'!AX28*RANDBETWEEN(110,120)*0.01,'D-2・D-３'!AX28*RANDBETWEEN(80,90)*0.01),'D-2・D-３'!AX28+RANDBETWEEN(1,3)),0),0)&amp;"】")</f>
        <v/>
      </c>
      <c r="AY28" s="1028"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1028"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1031" t="str">
        <f>IF('D-2・D-３'!BA28="","",'D-2・D-３'!BA28)</f>
        <v/>
      </c>
      <c r="BB28" s="1032"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1032"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1032" t="str">
        <f ca="1">IF('D-2・D-３'!BD28="","","【"&amp;ROUND(IFERROR(IF(ABS('D-2・D-３'!BD28)&gt;=10,IF('D-2・D-３'!BD28&gt;=0,'D-2・D-３'!BD28*RANDBETWEEN(80,90)*0.01,'D-2・D-３'!BD28*RANDBETWEEN(110,120)*0.01),'D-2・D-３'!BD28-RANDBETWEEN(1,3)),0),0)&amp;"～"&amp;ROUND(IFERROR(IF(ABS('D-2・D-３'!BD28)&gt;=10,IF('D-2・D-３'!BD28&gt;=0,'D-2・D-３'!BD28*RANDBETWEEN(110,120)*0.01,'D-2・D-３'!BD28*RANDBETWEEN(80,90)*0.01),'D-2・D-３'!BD28+RANDBETWEEN(1,3)),0),0)&amp;"】")</f>
        <v/>
      </c>
      <c r="BE28" s="1032" t="str">
        <f ca="1">IF('D-2・D-３'!BE28="","","【"&amp;ROUND(IFERROR(IF(ABS('D-2・D-３'!BE28)&gt;=10,IF('D-2・D-３'!BE28&gt;=0,'D-2・D-３'!BE28*RANDBETWEEN(80,90)*0.01,'D-2・D-３'!BE28*RANDBETWEEN(110,120)*0.01),'D-2・D-３'!BE28-RANDBETWEEN(1,3)),0),0)&amp;"～"&amp;ROUND(IFERROR(IF(ABS('D-2・D-３'!BE28)&gt;=10,IF('D-2・D-３'!BE28&gt;=0,'D-2・D-３'!BE28*RANDBETWEEN(110,120)*0.01,'D-2・D-３'!BE28*RANDBETWEEN(80,90)*0.01),'D-2・D-３'!BE28+RANDBETWEEN(1,3)),0),0)&amp;"】")</f>
        <v/>
      </c>
      <c r="BF28" s="1032"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1025" t="str">
        <f>IF('D-2・D-３'!BG28="","",'D-2・D-３'!BG28)</f>
        <v/>
      </c>
      <c r="BH28" s="1028"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1022" t="str">
        <f>IF('D-2・D-３'!BI28="","",'D-2・D-３'!BI28)</f>
        <v/>
      </c>
      <c r="BJ28" s="1028" t="str">
        <f ca="1">IF('D-2・D-３'!BJ28="","","【"&amp;ROUND(IFERROR(IF(ABS('D-2・D-３'!BJ28)&gt;=10,IF('D-2・D-３'!BJ28&gt;=0,'D-2・D-３'!BJ28*RANDBETWEEN(80,90)*0.01,'D-2・D-３'!BJ28*RANDBETWEEN(110,120)*0.01),'D-2・D-３'!BJ28-RANDBETWEEN(1,3)),0),0)&amp;"～"&amp;ROUND(IFERROR(IF(ABS('D-2・D-３'!BJ28)&gt;=10,IF('D-2・D-３'!BJ28&gt;=0,'D-2・D-３'!BJ28*RANDBETWEEN(110,120)*0.01,'D-2・D-３'!BJ28*RANDBETWEEN(80,90)*0.01),'D-2・D-３'!BJ28+RANDBETWEEN(1,3)),0),0)&amp;"】")</f>
        <v/>
      </c>
      <c r="BK28" s="1028"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1028" t="str">
        <f ca="1">IF('D-2・D-３'!BL28="","","【"&amp;ROUND(IFERROR(IF(ABS('D-2・D-３'!BL28)&gt;=10,IF('D-2・D-３'!BL28&gt;=0,'D-2・D-３'!BL28*RANDBETWEEN(80,90)*0.01,'D-2・D-３'!BL28*RANDBETWEEN(110,120)*0.01),'D-2・D-３'!BL28-RANDBETWEEN(1,3)),0),0)&amp;"～"&amp;ROUND(IFERROR(IF(ABS('D-2・D-３'!BL28)&gt;=10,IF('D-2・D-３'!BL28&gt;=0,'D-2・D-３'!BL28*RANDBETWEEN(110,120)*0.01,'D-2・D-３'!BL28*RANDBETWEEN(80,90)*0.01),'D-2・D-３'!BL28+RANDBETWEEN(1,3)),0),0)&amp;"】")</f>
        <v/>
      </c>
      <c r="BM28" s="1026" t="str">
        <f>IF('D-2・D-３'!BM28="","",'D-2・D-３'!BM28)</f>
        <v/>
      </c>
      <c r="BN28" s="1025" t="str">
        <f>IF('D-2・D-３'!BN28="","",'D-2・D-３'!BN28)</f>
        <v/>
      </c>
      <c r="BO28" s="1028" t="str">
        <f ca="1">IF('D-2・D-３'!BO28="","","【"&amp;ROUND(IFERROR(IF(ABS('D-2・D-３'!BO28)&gt;=10,IF('D-2・D-３'!BO28&gt;=0,'D-2・D-３'!BO28*RANDBETWEEN(80,90)*0.01,'D-2・D-３'!BO28*RANDBETWEEN(110,120)*0.01),'D-2・D-３'!BO28-RANDBETWEEN(1,3)),0),0)&amp;"～"&amp;ROUND(IFERROR(IF(ABS('D-2・D-３'!BO28)&gt;=10,IF('D-2・D-３'!BO28&gt;=0,'D-2・D-３'!BO28*RANDBETWEEN(110,120)*0.01,'D-2・D-３'!BO28*RANDBETWEEN(80,90)*0.01),'D-2・D-３'!BO28+RANDBETWEEN(1,3)),0),0)&amp;"】")</f>
        <v/>
      </c>
      <c r="BP28" s="1028" t="str">
        <f ca="1">IF('D-2・D-３'!BP28="","","【"&amp;ROUND(IFERROR(IF(ABS('D-2・D-３'!BP28)&gt;=10,IF('D-2・D-３'!BP28&gt;=0,'D-2・D-３'!BP28*RANDBETWEEN(80,90)*0.01,'D-2・D-３'!BP28*RANDBETWEEN(110,120)*0.01),'D-2・D-３'!BP28-RANDBETWEEN(1,3)),0),0)&amp;"～"&amp;ROUND(IFERROR(IF(ABS('D-2・D-３'!BP28)&gt;=10,IF('D-2・D-３'!BP28&gt;=0,'D-2・D-３'!BP28*RANDBETWEEN(110,120)*0.01,'D-2・D-３'!BP28*RANDBETWEEN(80,90)*0.01),'D-2・D-３'!BP28+RANDBETWEEN(1,3)),0),0)&amp;"】")</f>
        <v/>
      </c>
      <c r="BQ28" s="1028" t="str">
        <f ca="1">IF('D-2・D-３'!BQ28="","","【"&amp;ROUND(IFERROR(IF(ABS('D-2・D-３'!BQ28)&gt;=10,IF('D-2・D-３'!BQ28&gt;=0,'D-2・D-３'!BQ28*RANDBETWEEN(80,90)*0.01,'D-2・D-３'!BQ28*RANDBETWEEN(110,120)*0.01),'D-2・D-３'!BQ28-RANDBETWEEN(1,3)),0),0)&amp;"～"&amp;ROUND(IFERROR(IF(ABS('D-2・D-３'!BQ28)&gt;=10,IF('D-2・D-３'!BQ28&gt;=0,'D-2・D-３'!BQ28*RANDBETWEEN(110,120)*0.01,'D-2・D-３'!BQ28*RANDBETWEEN(80,90)*0.01),'D-2・D-３'!BQ28+RANDBETWEEN(1,3)),0),0)&amp;"】")</f>
        <v/>
      </c>
      <c r="BR28" s="1028" t="str">
        <f ca="1">IF('D-2・D-３'!BR28="","","【"&amp;ROUND(IFERROR(IF(ABS('D-2・D-３'!BR28)&gt;=10,IF('D-2・D-３'!BR28&gt;=0,'D-2・D-３'!BR28*RANDBETWEEN(80,90)*0.01,'D-2・D-３'!BR28*RANDBETWEEN(110,120)*0.01),'D-2・D-３'!BR28-RANDBETWEEN(1,3)),0),0)&amp;"～"&amp;ROUND(IFERROR(IF(ABS('D-2・D-３'!BR28)&gt;=10,IF('D-2・D-３'!BR28&gt;=0,'D-2・D-３'!BR28*RANDBETWEEN(110,120)*0.01,'D-2・D-３'!BR28*RANDBETWEEN(80,90)*0.01),'D-2・D-３'!BR28+RANDBETWEEN(1,3)),0),0)&amp;"】")</f>
        <v/>
      </c>
      <c r="BS28" s="1028" t="str">
        <f ca="1">IF('D-2・D-３'!BS28="","","【"&amp;ROUND(IFERROR(IF(ABS('D-2・D-３'!BS28)&gt;=10,IF('D-2・D-３'!BS28&gt;=0,'D-2・D-３'!BS28*RANDBETWEEN(80,90)*0.01,'D-2・D-３'!BS28*RANDBETWEEN(110,120)*0.01),'D-2・D-３'!BS28-RANDBETWEEN(1,3)),0),0)&amp;"～"&amp;ROUND(IFERROR(IF(ABS('D-2・D-３'!BS28)&gt;=10,IF('D-2・D-３'!BS28&gt;=0,'D-2・D-３'!BS28*RANDBETWEEN(110,120)*0.01,'D-2・D-３'!BS28*RANDBETWEEN(80,90)*0.01),'D-2・D-３'!BS28+RANDBETWEEN(1,3)),0),0)&amp;"】")</f>
        <v/>
      </c>
      <c r="BT28" s="1034" t="str">
        <f ca="1">IF('D-2・D-３'!BT28="","","【"&amp;ROUND(IFERROR(IF(ABS('D-2・D-３'!BT28)&gt;=10,IF('D-2・D-３'!BT28&gt;=0,'D-2・D-３'!BT28*RANDBETWEEN(80,90)*0.01,'D-2・D-３'!BT28*RANDBETWEEN(110,120)*0.01),'D-2・D-３'!BT28-RANDBETWEEN(1,3)),0),0)&amp;"～"&amp;ROUND(IFERROR(IF(ABS('D-2・D-３'!BT28)&gt;=10,IF('D-2・D-３'!BT28&gt;=0,'D-2・D-３'!BT28*RANDBETWEEN(110,120)*0.01,'D-2・D-３'!BT28*RANDBETWEEN(80,90)*0.01),'D-2・D-３'!BT28+RANDBETWEEN(1,3)),0),0)&amp;"】")</f>
        <v/>
      </c>
    </row>
    <row r="29" spans="2:72" ht="18" customHeight="1" x14ac:dyDescent="0.15">
      <c r="B29" s="1336">
        <v>16</v>
      </c>
      <c r="C29" s="1337"/>
      <c r="D29" s="1022" t="str">
        <f>IF('D-2・D-３'!D29="","",'D-2・D-３'!D29)</f>
        <v/>
      </c>
      <c r="E29" s="1023" t="str">
        <f>IF('D-2・D-３'!E29="","",'D-2・D-３'!E29)</f>
        <v/>
      </c>
      <c r="F29" s="1024" t="str">
        <f>IF('D-2・D-３'!F29="","",'D-2・D-３'!F29)</f>
        <v/>
      </c>
      <c r="G29" s="1025" t="str">
        <f>IF('D-2・D-３'!G29="","",'D-2・D-３'!G29)</f>
        <v/>
      </c>
      <c r="H29" s="1022" t="str">
        <f>IF('D-2・D-３'!H29="","",'D-2・D-３'!H29)</f>
        <v/>
      </c>
      <c r="I29" s="1023" t="str">
        <f>IF('D-2・D-３'!I29="","",'D-2・D-３'!I29)</f>
        <v/>
      </c>
      <c r="J29" s="1022" t="str">
        <f>IF('D-2・D-３'!J29="","",'D-2・D-３'!J29)</f>
        <v/>
      </c>
      <c r="K29" s="1023" t="str">
        <f>IF('D-2・D-３'!K29="","",'D-2・D-３'!K29)</f>
        <v/>
      </c>
      <c r="L29" s="1022" t="str">
        <f>IF('D-2・D-３'!L29="","",'D-2・D-３'!L29)</f>
        <v/>
      </c>
      <c r="M29" s="1023" t="str">
        <f>IF('D-2・D-３'!M29="","",'D-2・D-３'!M29)</f>
        <v/>
      </c>
      <c r="N29" s="1022" t="str">
        <f>IF('D-2・D-３'!N29="","",'D-2・D-３'!N29)</f>
        <v/>
      </c>
      <c r="O29" s="1023" t="str">
        <f>IF('D-2・D-３'!O29="","",'D-2・D-３'!O29)</f>
        <v/>
      </c>
      <c r="P29" s="1022" t="str">
        <f>IF('D-2・D-３'!P29="","",'D-2・D-３'!P29)</f>
        <v/>
      </c>
      <c r="Q29" s="1023" t="str">
        <f>IF('D-2・D-３'!Q29="","",'D-2・D-３'!Q29)</f>
        <v/>
      </c>
      <c r="R29" s="1022" t="str">
        <f>IF('D-2・D-３'!R29="","",'D-2・D-３'!R29)</f>
        <v/>
      </c>
      <c r="S29" s="1044" t="str">
        <f>IF('D-2・D-３'!S29="","",'D-2・D-３'!S29)</f>
        <v/>
      </c>
      <c r="T29" s="1022" t="str">
        <f>IF('D-2・D-３'!T29="","",'D-2・D-３'!T29)</f>
        <v/>
      </c>
      <c r="U29" s="1023" t="str">
        <f>IF('D-2・D-３'!U29="","",'D-2・D-３'!U29)</f>
        <v/>
      </c>
      <c r="V29" s="1023" t="str">
        <f>IF('D-2・D-３'!V29="","",'D-2・D-３'!V29)</f>
        <v/>
      </c>
      <c r="W29" s="1023" t="str">
        <f>IF('D-2・D-３'!W29="","",'D-2・D-３'!W29)</f>
        <v/>
      </c>
      <c r="X29" s="1023" t="str">
        <f>IF('D-2・D-３'!X29="","",'D-2・D-３'!X29)</f>
        <v/>
      </c>
      <c r="Y29" s="1022" t="str">
        <f>IF('D-2・D-３'!Y29="","",'D-2・D-３'!Y29)</f>
        <v/>
      </c>
      <c r="Z29" s="1026" t="str">
        <f>IF('D-2・D-３'!Z29="","",'D-2・D-３'!Z29)</f>
        <v/>
      </c>
      <c r="AA29" s="1026" t="str">
        <f>IF('D-2・D-３'!AA29="","",'D-2・D-３'!AA29)</f>
        <v/>
      </c>
      <c r="AB29" s="1025" t="str">
        <f>IF('D-2・D-３'!AB29="","",'D-2・D-３'!AB29)</f>
        <v/>
      </c>
      <c r="AC29" s="1025" t="str">
        <f>IF('D-2・D-３'!AC29="","",'D-2・D-３'!AC29)</f>
        <v/>
      </c>
      <c r="AD29" s="1025" t="str">
        <f>IF('D-2・D-３'!AD29="","",'D-2・D-３'!AD29)</f>
        <v/>
      </c>
      <c r="AE29" s="1025" t="str">
        <f>IF('D-2・D-３'!AE29="","",'D-2・D-３'!AE29)</f>
        <v/>
      </c>
      <c r="AF29" s="1025" t="str">
        <f>IF('D-2・D-３'!AF29="","",'D-2・D-３'!AF29)</f>
        <v/>
      </c>
      <c r="AG29" s="1027" t="str">
        <f>IF('D-2・D-３'!AG29="","",'D-2・D-３'!AG29)</f>
        <v/>
      </c>
      <c r="AH29" s="1025" t="str">
        <f>IF('D-2・D-３'!AH29="","",'D-2・D-３'!AH29)</f>
        <v/>
      </c>
      <c r="AI29" s="1028" t="str">
        <f ca="1">IF('D-2・D-３'!AI29="","","【"&amp;ROUND(IFERROR(IF(ABS('D-2・D-３'!AI29)&gt;=10,IF('D-2・D-３'!AI29&gt;=0,'D-2・D-３'!AI29*RANDBETWEEN(80,90)*0.01,'D-2・D-３'!AI29*RANDBETWEEN(110,120)*0.01),'D-2・D-３'!AI29-RANDBETWEEN(1,3)),0),0)&amp;"～"&amp;ROUND(IFERROR(IF(ABS('D-2・D-３'!AI29)&gt;=10,IF('D-2・D-３'!AI29&gt;=0,'D-2・D-３'!AI29*RANDBETWEEN(110,120)*0.01,'D-2・D-３'!AI29*RANDBETWEEN(80,90)*0.01),'D-2・D-３'!AI29+RANDBETWEEN(1,3)),0),0)&amp;"】")</f>
        <v/>
      </c>
      <c r="AJ29" s="1029" t="str">
        <f ca="1">IF('D-2・D-３'!AJ29="","","【"&amp;ROUND(IFERROR(IF(ABS('D-2・D-３'!AJ29)&gt;=10,IF('D-2・D-３'!AJ29&gt;=0,'D-2・D-３'!AJ29*RANDBETWEEN(80,90)*0.01,'D-2・D-３'!AJ29*RANDBETWEEN(110,120)*0.01),'D-2・D-３'!AJ29-RANDBETWEEN(1,3)),0),0)&amp;"～"&amp;ROUND(IFERROR(IF(ABS('D-2・D-３'!AJ29)&gt;=10,IF('D-2・D-３'!AJ29&gt;=0,'D-2・D-３'!AJ29*RANDBETWEEN(110,120)*0.01,'D-2・D-３'!AJ29*RANDBETWEEN(80,90)*0.01),'D-2・D-３'!AJ29+RANDBETWEEN(1,3)),0),0)&amp;"】")</f>
        <v/>
      </c>
      <c r="AK29" s="1028" t="str">
        <f ca="1">IF('D-2・D-３'!AK29="","","【"&amp;ROUND(IFERROR(IF(ABS('D-2・D-３'!AK29)&gt;=10,IF('D-2・D-３'!AK29&gt;=0,'D-2・D-３'!AK29*RANDBETWEEN(80,90)*0.01,'D-2・D-３'!AK29*RANDBETWEEN(110,120)*0.01),'D-2・D-３'!AK29-RANDBETWEEN(1,3)),0),0)&amp;"～"&amp;ROUND(IFERROR(IF(ABS('D-2・D-３'!AK29)&gt;=10,IF('D-2・D-３'!AK29&gt;=0,'D-2・D-３'!AK29*RANDBETWEEN(110,120)*0.01,'D-2・D-３'!AK29*RANDBETWEEN(80,90)*0.01),'D-2・D-３'!AK29+RANDBETWEEN(1,3)),0),0)&amp;"】")</f>
        <v/>
      </c>
      <c r="AL29" s="1026" t="str">
        <f>IF('D-2・D-３'!AL29="","",'D-2・D-３'!AL29)</f>
        <v/>
      </c>
      <c r="AM29" s="1045" t="str">
        <f>IF('D-2・D-３'!AM29="","",'D-2・D-３'!AM29)</f>
        <v/>
      </c>
      <c r="AN29" s="1028" t="str">
        <f ca="1">IF('D-2・D-３'!AN29="","","【"&amp;ROUND(IFERROR(IF(ABS('D-2・D-３'!AN29)&gt;=10,IF('D-2・D-３'!AN29&gt;=0,'D-2・D-３'!AN29*RANDBETWEEN(80,90)*0.01,'D-2・D-３'!AN29*RANDBETWEEN(110,120)*0.01),'D-2・D-３'!AN29-RANDBETWEEN(1,3)),0),0)&amp;"～"&amp;ROUND(IFERROR(IF(ABS('D-2・D-３'!AN29)&gt;=10,IF('D-2・D-３'!AN29&gt;=0,'D-2・D-３'!AN29*RANDBETWEEN(110,120)*0.01,'D-2・D-３'!AN29*RANDBETWEEN(80,90)*0.01),'D-2・D-３'!AN29+RANDBETWEEN(1,3)),0),0)&amp;"】")</f>
        <v/>
      </c>
      <c r="AO29" s="1025" t="str">
        <f>IF('D-2・D-３'!AO29="","",'D-2・D-３'!AO29)</f>
        <v/>
      </c>
      <c r="AP29" s="1029" t="str">
        <f>IF('D-2・D-３'!AP29="","",'D-2・D-３'!AP29)</f>
        <v/>
      </c>
      <c r="AQ29" s="1026" t="str">
        <f>IF('D-2・D-３'!AQ29="","",'D-2・D-３'!AQ29)</f>
        <v/>
      </c>
      <c r="AR29" s="1022" t="str">
        <f>IF('D-2・D-３'!AR29="","",'D-2・D-３'!AR29)</f>
        <v/>
      </c>
      <c r="AS29" s="1028" t="str">
        <f ca="1">IF('D-2・D-３'!AS29="","","【"&amp;ROUND(IFERROR(IF(ABS('D-2・D-３'!AS29)&gt;=10,IF('D-2・D-３'!AS29&gt;=0,'D-2・D-３'!AS29*RANDBETWEEN(80,90)*0.01,'D-2・D-３'!AS29*RANDBETWEEN(110,120)*0.01),'D-2・D-３'!AS29-RANDBETWEEN(1,3)),0),0)&amp;"～"&amp;ROUND(IFERROR(IF(ABS('D-2・D-３'!AS29)&gt;=10,IF('D-2・D-３'!AS29&gt;=0,'D-2・D-３'!AS29*RANDBETWEEN(110,120)*0.01,'D-2・D-３'!AS29*RANDBETWEEN(80,90)*0.01),'D-2・D-３'!AS29+RANDBETWEEN(1,3)),0),0)&amp;"】")</f>
        <v/>
      </c>
      <c r="AT29" s="1028" t="str">
        <f ca="1">IF('D-2・D-３'!AT29="","","【"&amp;ROUND(IFERROR(IF(ABS('D-2・D-３'!AT29)&gt;=10,IF('D-2・D-３'!AT29&gt;=0,'D-2・D-３'!AT29*RANDBETWEEN(80,90)*0.01,'D-2・D-３'!AT29*RANDBETWEEN(110,120)*0.01),'D-2・D-３'!AT29-RANDBETWEEN(1,3)),0),0)&amp;"～"&amp;ROUND(IFERROR(IF(ABS('D-2・D-３'!AT29)&gt;=10,IF('D-2・D-３'!AT29&gt;=0,'D-2・D-３'!AT29*RANDBETWEEN(110,120)*0.01,'D-2・D-３'!AT29*RANDBETWEEN(80,90)*0.01),'D-2・D-３'!AT29+RANDBETWEEN(1,3)),0),0)&amp;"】")</f>
        <v/>
      </c>
      <c r="AU29" s="1028" t="str">
        <f ca="1">IF('D-2・D-３'!AU29="","","【"&amp;ROUND(IFERROR(IF(ABS('D-2・D-３'!AU29)&gt;=10,IF('D-2・D-３'!AU29&gt;=0,'D-2・D-３'!AU29*RANDBETWEEN(80,90)*0.01,'D-2・D-３'!AU29*RANDBETWEEN(110,120)*0.01),'D-2・D-３'!AU29-RANDBETWEEN(1,3)),0),0)&amp;"～"&amp;ROUND(IFERROR(IF(ABS('D-2・D-３'!AU29)&gt;=10,IF('D-2・D-３'!AU29&gt;=0,'D-2・D-３'!AU29*RANDBETWEEN(110,120)*0.01,'D-2・D-３'!AU29*RANDBETWEEN(80,90)*0.01),'D-2・D-３'!AU29+RANDBETWEEN(1,3)),0),0)&amp;"】")</f>
        <v/>
      </c>
      <c r="AV29" s="1028" t="str">
        <f ca="1">IF('D-2・D-３'!AV29="","","【"&amp;ROUND(IFERROR(IF(ABS('D-2・D-３'!AV29)&gt;=10,IF('D-2・D-３'!AV29&gt;=0,'D-2・D-３'!AV29*RANDBETWEEN(80,90)*0.01,'D-2・D-３'!AV29*RANDBETWEEN(110,120)*0.01),'D-2・D-３'!AV29-RANDBETWEEN(1,3)),0),0)&amp;"～"&amp;ROUND(IFERROR(IF(ABS('D-2・D-３'!AV29)&gt;=10,IF('D-2・D-３'!AV29&gt;=0,'D-2・D-３'!AV29*RANDBETWEEN(110,120)*0.01,'D-2・D-３'!AV29*RANDBETWEEN(80,90)*0.01),'D-2・D-３'!AV29+RANDBETWEEN(1,3)),0),0)&amp;"】")</f>
        <v/>
      </c>
      <c r="AW29" s="1028" t="str">
        <f ca="1">IF('D-2・D-３'!AW29="","","【"&amp;ROUND(IFERROR(IF(ABS('D-2・D-３'!AW29)&gt;=10,IF('D-2・D-３'!AW29&gt;=0,'D-2・D-３'!AW29*RANDBETWEEN(80,90)*0.01,'D-2・D-３'!AW29*RANDBETWEEN(110,120)*0.01),'D-2・D-３'!AW29-RANDBETWEEN(1,3)),0),0)&amp;"～"&amp;ROUND(IFERROR(IF(ABS('D-2・D-３'!AW29)&gt;=10,IF('D-2・D-３'!AW29&gt;=0,'D-2・D-３'!AW29*RANDBETWEEN(110,120)*0.01,'D-2・D-３'!AW29*RANDBETWEEN(80,90)*0.01),'D-2・D-３'!AW29+RANDBETWEEN(1,3)),0),0)&amp;"】")</f>
        <v/>
      </c>
      <c r="AX29" s="1028" t="str">
        <f ca="1">IF('D-2・D-３'!AX29="","","【"&amp;ROUND(IFERROR(IF(ABS('D-2・D-３'!AX29)&gt;=10,IF('D-2・D-３'!AX29&gt;=0,'D-2・D-３'!AX29*RANDBETWEEN(80,90)*0.01,'D-2・D-３'!AX29*RANDBETWEEN(110,120)*0.01),'D-2・D-３'!AX29-RANDBETWEEN(1,3)),0),0)&amp;"～"&amp;ROUND(IFERROR(IF(ABS('D-2・D-３'!AX29)&gt;=10,IF('D-2・D-３'!AX29&gt;=0,'D-2・D-３'!AX29*RANDBETWEEN(110,120)*0.01,'D-2・D-３'!AX29*RANDBETWEEN(80,90)*0.01),'D-2・D-３'!AX29+RANDBETWEEN(1,3)),0),0)&amp;"】")</f>
        <v/>
      </c>
      <c r="AY29" s="1028"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1028"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1031" t="str">
        <f>IF('D-2・D-３'!BA29="","",'D-2・D-３'!BA29)</f>
        <v/>
      </c>
      <c r="BB29" s="1032"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1032"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1032" t="str">
        <f ca="1">IF('D-2・D-３'!BD29="","","【"&amp;ROUND(IFERROR(IF(ABS('D-2・D-３'!BD29)&gt;=10,IF('D-2・D-３'!BD29&gt;=0,'D-2・D-３'!BD29*RANDBETWEEN(80,90)*0.01,'D-2・D-３'!BD29*RANDBETWEEN(110,120)*0.01),'D-2・D-３'!BD29-RANDBETWEEN(1,3)),0),0)&amp;"～"&amp;ROUND(IFERROR(IF(ABS('D-2・D-３'!BD29)&gt;=10,IF('D-2・D-３'!BD29&gt;=0,'D-2・D-３'!BD29*RANDBETWEEN(110,120)*0.01,'D-2・D-３'!BD29*RANDBETWEEN(80,90)*0.01),'D-2・D-３'!BD29+RANDBETWEEN(1,3)),0),0)&amp;"】")</f>
        <v/>
      </c>
      <c r="BE29" s="1032" t="str">
        <f ca="1">IF('D-2・D-３'!BE29="","","【"&amp;ROUND(IFERROR(IF(ABS('D-2・D-３'!BE29)&gt;=10,IF('D-2・D-３'!BE29&gt;=0,'D-2・D-３'!BE29*RANDBETWEEN(80,90)*0.01,'D-2・D-３'!BE29*RANDBETWEEN(110,120)*0.01),'D-2・D-３'!BE29-RANDBETWEEN(1,3)),0),0)&amp;"～"&amp;ROUND(IFERROR(IF(ABS('D-2・D-３'!BE29)&gt;=10,IF('D-2・D-３'!BE29&gt;=0,'D-2・D-３'!BE29*RANDBETWEEN(110,120)*0.01,'D-2・D-３'!BE29*RANDBETWEEN(80,90)*0.01),'D-2・D-３'!BE29+RANDBETWEEN(1,3)),0),0)&amp;"】")</f>
        <v/>
      </c>
      <c r="BF29" s="1032"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1025" t="str">
        <f>IF('D-2・D-３'!BG29="","",'D-2・D-３'!BG29)</f>
        <v/>
      </c>
      <c r="BH29" s="1028"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1022" t="str">
        <f>IF('D-2・D-３'!BI29="","",'D-2・D-３'!BI29)</f>
        <v/>
      </c>
      <c r="BJ29" s="1028" t="str">
        <f ca="1">IF('D-2・D-３'!BJ29="","","【"&amp;ROUND(IFERROR(IF(ABS('D-2・D-３'!BJ29)&gt;=10,IF('D-2・D-３'!BJ29&gt;=0,'D-2・D-３'!BJ29*RANDBETWEEN(80,90)*0.01,'D-2・D-３'!BJ29*RANDBETWEEN(110,120)*0.01),'D-2・D-３'!BJ29-RANDBETWEEN(1,3)),0),0)&amp;"～"&amp;ROUND(IFERROR(IF(ABS('D-2・D-３'!BJ29)&gt;=10,IF('D-2・D-３'!BJ29&gt;=0,'D-2・D-３'!BJ29*RANDBETWEEN(110,120)*0.01,'D-2・D-３'!BJ29*RANDBETWEEN(80,90)*0.01),'D-2・D-３'!BJ29+RANDBETWEEN(1,3)),0),0)&amp;"】")</f>
        <v/>
      </c>
      <c r="BK29" s="1028"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1028" t="str">
        <f ca="1">IF('D-2・D-３'!BL29="","","【"&amp;ROUND(IFERROR(IF(ABS('D-2・D-３'!BL29)&gt;=10,IF('D-2・D-３'!BL29&gt;=0,'D-2・D-３'!BL29*RANDBETWEEN(80,90)*0.01,'D-2・D-３'!BL29*RANDBETWEEN(110,120)*0.01),'D-2・D-３'!BL29-RANDBETWEEN(1,3)),0),0)&amp;"～"&amp;ROUND(IFERROR(IF(ABS('D-2・D-３'!BL29)&gt;=10,IF('D-2・D-３'!BL29&gt;=0,'D-2・D-３'!BL29*RANDBETWEEN(110,120)*0.01,'D-2・D-３'!BL29*RANDBETWEEN(80,90)*0.01),'D-2・D-３'!BL29+RANDBETWEEN(1,3)),0),0)&amp;"】")</f>
        <v/>
      </c>
      <c r="BM29" s="1026" t="str">
        <f>IF('D-2・D-３'!BM29="","",'D-2・D-３'!BM29)</f>
        <v/>
      </c>
      <c r="BN29" s="1025" t="str">
        <f>IF('D-2・D-３'!BN29="","",'D-2・D-３'!BN29)</f>
        <v/>
      </c>
      <c r="BO29" s="1028" t="str">
        <f ca="1">IF('D-2・D-３'!BO29="","","【"&amp;ROUND(IFERROR(IF(ABS('D-2・D-３'!BO29)&gt;=10,IF('D-2・D-３'!BO29&gt;=0,'D-2・D-３'!BO29*RANDBETWEEN(80,90)*0.01,'D-2・D-３'!BO29*RANDBETWEEN(110,120)*0.01),'D-2・D-３'!BO29-RANDBETWEEN(1,3)),0),0)&amp;"～"&amp;ROUND(IFERROR(IF(ABS('D-2・D-３'!BO29)&gt;=10,IF('D-2・D-３'!BO29&gt;=0,'D-2・D-３'!BO29*RANDBETWEEN(110,120)*0.01,'D-2・D-３'!BO29*RANDBETWEEN(80,90)*0.01),'D-2・D-３'!BO29+RANDBETWEEN(1,3)),0),0)&amp;"】")</f>
        <v/>
      </c>
      <c r="BP29" s="1028" t="str">
        <f ca="1">IF('D-2・D-３'!BP29="","","【"&amp;ROUND(IFERROR(IF(ABS('D-2・D-３'!BP29)&gt;=10,IF('D-2・D-３'!BP29&gt;=0,'D-2・D-３'!BP29*RANDBETWEEN(80,90)*0.01,'D-2・D-３'!BP29*RANDBETWEEN(110,120)*0.01),'D-2・D-３'!BP29-RANDBETWEEN(1,3)),0),0)&amp;"～"&amp;ROUND(IFERROR(IF(ABS('D-2・D-３'!BP29)&gt;=10,IF('D-2・D-３'!BP29&gt;=0,'D-2・D-３'!BP29*RANDBETWEEN(110,120)*0.01,'D-2・D-３'!BP29*RANDBETWEEN(80,90)*0.01),'D-2・D-３'!BP29+RANDBETWEEN(1,3)),0),0)&amp;"】")</f>
        <v/>
      </c>
      <c r="BQ29" s="1028" t="str">
        <f ca="1">IF('D-2・D-３'!BQ29="","","【"&amp;ROUND(IFERROR(IF(ABS('D-2・D-３'!BQ29)&gt;=10,IF('D-2・D-３'!BQ29&gt;=0,'D-2・D-３'!BQ29*RANDBETWEEN(80,90)*0.01,'D-2・D-３'!BQ29*RANDBETWEEN(110,120)*0.01),'D-2・D-３'!BQ29-RANDBETWEEN(1,3)),0),0)&amp;"～"&amp;ROUND(IFERROR(IF(ABS('D-2・D-３'!BQ29)&gt;=10,IF('D-2・D-３'!BQ29&gt;=0,'D-2・D-３'!BQ29*RANDBETWEEN(110,120)*0.01,'D-2・D-３'!BQ29*RANDBETWEEN(80,90)*0.01),'D-2・D-３'!BQ29+RANDBETWEEN(1,3)),0),0)&amp;"】")</f>
        <v/>
      </c>
      <c r="BR29" s="1028" t="str">
        <f ca="1">IF('D-2・D-３'!BR29="","","【"&amp;ROUND(IFERROR(IF(ABS('D-2・D-３'!BR29)&gt;=10,IF('D-2・D-３'!BR29&gt;=0,'D-2・D-３'!BR29*RANDBETWEEN(80,90)*0.01,'D-2・D-３'!BR29*RANDBETWEEN(110,120)*0.01),'D-2・D-３'!BR29-RANDBETWEEN(1,3)),0),0)&amp;"～"&amp;ROUND(IFERROR(IF(ABS('D-2・D-３'!BR29)&gt;=10,IF('D-2・D-３'!BR29&gt;=0,'D-2・D-３'!BR29*RANDBETWEEN(110,120)*0.01,'D-2・D-３'!BR29*RANDBETWEEN(80,90)*0.01),'D-2・D-３'!BR29+RANDBETWEEN(1,3)),0),0)&amp;"】")</f>
        <v/>
      </c>
      <c r="BS29" s="1028" t="str">
        <f ca="1">IF('D-2・D-３'!BS29="","","【"&amp;ROUND(IFERROR(IF(ABS('D-2・D-３'!BS29)&gt;=10,IF('D-2・D-３'!BS29&gt;=0,'D-2・D-３'!BS29*RANDBETWEEN(80,90)*0.01,'D-2・D-３'!BS29*RANDBETWEEN(110,120)*0.01),'D-2・D-３'!BS29-RANDBETWEEN(1,3)),0),0)&amp;"～"&amp;ROUND(IFERROR(IF(ABS('D-2・D-３'!BS29)&gt;=10,IF('D-2・D-３'!BS29&gt;=0,'D-2・D-３'!BS29*RANDBETWEEN(110,120)*0.01,'D-2・D-３'!BS29*RANDBETWEEN(80,90)*0.01),'D-2・D-３'!BS29+RANDBETWEEN(1,3)),0),0)&amp;"】")</f>
        <v/>
      </c>
      <c r="BT29" s="1034" t="str">
        <f ca="1">IF('D-2・D-３'!BT29="","","【"&amp;ROUND(IFERROR(IF(ABS('D-2・D-３'!BT29)&gt;=10,IF('D-2・D-３'!BT29&gt;=0,'D-2・D-３'!BT29*RANDBETWEEN(80,90)*0.01,'D-2・D-３'!BT29*RANDBETWEEN(110,120)*0.01),'D-2・D-３'!BT29-RANDBETWEEN(1,3)),0),0)&amp;"～"&amp;ROUND(IFERROR(IF(ABS('D-2・D-３'!BT29)&gt;=10,IF('D-2・D-３'!BT29&gt;=0,'D-2・D-３'!BT29*RANDBETWEEN(110,120)*0.01,'D-2・D-３'!BT29*RANDBETWEEN(80,90)*0.01),'D-2・D-３'!BT29+RANDBETWEEN(1,3)),0),0)&amp;"】")</f>
        <v/>
      </c>
    </row>
    <row r="30" spans="2:72" ht="18" customHeight="1" x14ac:dyDescent="0.15">
      <c r="B30" s="1336">
        <v>17</v>
      </c>
      <c r="C30" s="1337"/>
      <c r="D30" s="1022" t="str">
        <f>IF('D-2・D-３'!D30="","",'D-2・D-３'!D30)</f>
        <v/>
      </c>
      <c r="E30" s="1023" t="str">
        <f>IF('D-2・D-３'!E30="","",'D-2・D-３'!E30)</f>
        <v/>
      </c>
      <c r="F30" s="1024" t="str">
        <f>IF('D-2・D-３'!F30="","",'D-2・D-３'!F30)</f>
        <v/>
      </c>
      <c r="G30" s="1025" t="str">
        <f>IF('D-2・D-３'!G30="","",'D-2・D-３'!G30)</f>
        <v/>
      </c>
      <c r="H30" s="1022" t="str">
        <f>IF('D-2・D-３'!H30="","",'D-2・D-３'!H30)</f>
        <v/>
      </c>
      <c r="I30" s="1023" t="str">
        <f>IF('D-2・D-３'!I30="","",'D-2・D-３'!I30)</f>
        <v/>
      </c>
      <c r="J30" s="1022" t="str">
        <f>IF('D-2・D-３'!J30="","",'D-2・D-３'!J30)</f>
        <v/>
      </c>
      <c r="K30" s="1023" t="str">
        <f>IF('D-2・D-３'!K30="","",'D-2・D-３'!K30)</f>
        <v/>
      </c>
      <c r="L30" s="1022" t="str">
        <f>IF('D-2・D-３'!L30="","",'D-2・D-３'!L30)</f>
        <v/>
      </c>
      <c r="M30" s="1023" t="str">
        <f>IF('D-2・D-３'!M30="","",'D-2・D-３'!M30)</f>
        <v/>
      </c>
      <c r="N30" s="1022" t="str">
        <f>IF('D-2・D-３'!N30="","",'D-2・D-３'!N30)</f>
        <v/>
      </c>
      <c r="O30" s="1023" t="str">
        <f>IF('D-2・D-３'!O30="","",'D-2・D-３'!O30)</f>
        <v/>
      </c>
      <c r="P30" s="1022" t="str">
        <f>IF('D-2・D-３'!P30="","",'D-2・D-３'!P30)</f>
        <v/>
      </c>
      <c r="Q30" s="1023" t="str">
        <f>IF('D-2・D-３'!Q30="","",'D-2・D-３'!Q30)</f>
        <v/>
      </c>
      <c r="R30" s="1022" t="str">
        <f>IF('D-2・D-３'!R30="","",'D-2・D-３'!R30)</f>
        <v/>
      </c>
      <c r="S30" s="1044" t="str">
        <f>IF('D-2・D-３'!S30="","",'D-2・D-３'!S30)</f>
        <v/>
      </c>
      <c r="T30" s="1022" t="str">
        <f>IF('D-2・D-３'!T30="","",'D-2・D-３'!T30)</f>
        <v/>
      </c>
      <c r="U30" s="1023" t="str">
        <f>IF('D-2・D-３'!U30="","",'D-2・D-３'!U30)</f>
        <v/>
      </c>
      <c r="V30" s="1023" t="str">
        <f>IF('D-2・D-３'!V30="","",'D-2・D-３'!V30)</f>
        <v/>
      </c>
      <c r="W30" s="1023" t="str">
        <f>IF('D-2・D-３'!W30="","",'D-2・D-３'!W30)</f>
        <v/>
      </c>
      <c r="X30" s="1023" t="str">
        <f>IF('D-2・D-３'!X30="","",'D-2・D-３'!X30)</f>
        <v/>
      </c>
      <c r="Y30" s="1022" t="str">
        <f>IF('D-2・D-３'!Y30="","",'D-2・D-３'!Y30)</f>
        <v/>
      </c>
      <c r="Z30" s="1026" t="str">
        <f>IF('D-2・D-３'!Z30="","",'D-2・D-３'!Z30)</f>
        <v/>
      </c>
      <c r="AA30" s="1026" t="str">
        <f>IF('D-2・D-３'!AA30="","",'D-2・D-３'!AA30)</f>
        <v/>
      </c>
      <c r="AB30" s="1025" t="str">
        <f>IF('D-2・D-３'!AB30="","",'D-2・D-３'!AB30)</f>
        <v/>
      </c>
      <c r="AC30" s="1025" t="str">
        <f>IF('D-2・D-３'!AC30="","",'D-2・D-３'!AC30)</f>
        <v/>
      </c>
      <c r="AD30" s="1025" t="str">
        <f>IF('D-2・D-３'!AD30="","",'D-2・D-３'!AD30)</f>
        <v/>
      </c>
      <c r="AE30" s="1025" t="str">
        <f>IF('D-2・D-３'!AE30="","",'D-2・D-３'!AE30)</f>
        <v/>
      </c>
      <c r="AF30" s="1025" t="str">
        <f>IF('D-2・D-３'!AF30="","",'D-2・D-３'!AF30)</f>
        <v/>
      </c>
      <c r="AG30" s="1027" t="str">
        <f>IF('D-2・D-３'!AG30="","",'D-2・D-３'!AG30)</f>
        <v/>
      </c>
      <c r="AH30" s="1025" t="str">
        <f>IF('D-2・D-３'!AH30="","",'D-2・D-３'!AH30)</f>
        <v/>
      </c>
      <c r="AI30" s="1028" t="str">
        <f ca="1">IF('D-2・D-３'!AI30="","","【"&amp;ROUND(IFERROR(IF(ABS('D-2・D-３'!AI30)&gt;=10,IF('D-2・D-３'!AI30&gt;=0,'D-2・D-３'!AI30*RANDBETWEEN(80,90)*0.01,'D-2・D-３'!AI30*RANDBETWEEN(110,120)*0.01),'D-2・D-３'!AI30-RANDBETWEEN(1,3)),0),0)&amp;"～"&amp;ROUND(IFERROR(IF(ABS('D-2・D-３'!AI30)&gt;=10,IF('D-2・D-３'!AI30&gt;=0,'D-2・D-３'!AI30*RANDBETWEEN(110,120)*0.01,'D-2・D-３'!AI30*RANDBETWEEN(80,90)*0.01),'D-2・D-３'!AI30+RANDBETWEEN(1,3)),0),0)&amp;"】")</f>
        <v/>
      </c>
      <c r="AJ30" s="1029" t="str">
        <f ca="1">IF('D-2・D-３'!AJ30="","","【"&amp;ROUND(IFERROR(IF(ABS('D-2・D-３'!AJ30)&gt;=10,IF('D-2・D-３'!AJ30&gt;=0,'D-2・D-３'!AJ30*RANDBETWEEN(80,90)*0.01,'D-2・D-３'!AJ30*RANDBETWEEN(110,120)*0.01),'D-2・D-３'!AJ30-RANDBETWEEN(1,3)),0),0)&amp;"～"&amp;ROUND(IFERROR(IF(ABS('D-2・D-３'!AJ30)&gt;=10,IF('D-2・D-３'!AJ30&gt;=0,'D-2・D-３'!AJ30*RANDBETWEEN(110,120)*0.01,'D-2・D-３'!AJ30*RANDBETWEEN(80,90)*0.01),'D-2・D-３'!AJ30+RANDBETWEEN(1,3)),0),0)&amp;"】")</f>
        <v/>
      </c>
      <c r="AK30" s="1028" t="str">
        <f ca="1">IF('D-2・D-３'!AK30="","","【"&amp;ROUND(IFERROR(IF(ABS('D-2・D-３'!AK30)&gt;=10,IF('D-2・D-３'!AK30&gt;=0,'D-2・D-３'!AK30*RANDBETWEEN(80,90)*0.01,'D-2・D-３'!AK30*RANDBETWEEN(110,120)*0.01),'D-2・D-３'!AK30-RANDBETWEEN(1,3)),0),0)&amp;"～"&amp;ROUND(IFERROR(IF(ABS('D-2・D-３'!AK30)&gt;=10,IF('D-2・D-３'!AK30&gt;=0,'D-2・D-３'!AK30*RANDBETWEEN(110,120)*0.01,'D-2・D-３'!AK30*RANDBETWEEN(80,90)*0.01),'D-2・D-３'!AK30+RANDBETWEEN(1,3)),0),0)&amp;"】")</f>
        <v/>
      </c>
      <c r="AL30" s="1026" t="str">
        <f>IF('D-2・D-３'!AL30="","",'D-2・D-３'!AL30)</f>
        <v/>
      </c>
      <c r="AM30" s="1045" t="str">
        <f>IF('D-2・D-３'!AM30="","",'D-2・D-３'!AM30)</f>
        <v/>
      </c>
      <c r="AN30" s="1028" t="str">
        <f ca="1">IF('D-2・D-３'!AN30="","","【"&amp;ROUND(IFERROR(IF(ABS('D-2・D-３'!AN30)&gt;=10,IF('D-2・D-３'!AN30&gt;=0,'D-2・D-３'!AN30*RANDBETWEEN(80,90)*0.01,'D-2・D-３'!AN30*RANDBETWEEN(110,120)*0.01),'D-2・D-３'!AN30-RANDBETWEEN(1,3)),0),0)&amp;"～"&amp;ROUND(IFERROR(IF(ABS('D-2・D-３'!AN30)&gt;=10,IF('D-2・D-３'!AN30&gt;=0,'D-2・D-３'!AN30*RANDBETWEEN(110,120)*0.01,'D-2・D-３'!AN30*RANDBETWEEN(80,90)*0.01),'D-2・D-３'!AN30+RANDBETWEEN(1,3)),0),0)&amp;"】")</f>
        <v/>
      </c>
      <c r="AO30" s="1025" t="str">
        <f>IF('D-2・D-３'!AO30="","",'D-2・D-３'!AO30)</f>
        <v/>
      </c>
      <c r="AP30" s="1029" t="str">
        <f>IF('D-2・D-３'!AP30="","",'D-2・D-３'!AP30)</f>
        <v/>
      </c>
      <c r="AQ30" s="1026" t="str">
        <f>IF('D-2・D-３'!AQ30="","",'D-2・D-３'!AQ30)</f>
        <v/>
      </c>
      <c r="AR30" s="1022" t="str">
        <f>IF('D-2・D-３'!AR30="","",'D-2・D-３'!AR30)</f>
        <v/>
      </c>
      <c r="AS30" s="1028" t="str">
        <f ca="1">IF('D-2・D-３'!AS30="","","【"&amp;ROUND(IFERROR(IF(ABS('D-2・D-３'!AS30)&gt;=10,IF('D-2・D-３'!AS30&gt;=0,'D-2・D-３'!AS30*RANDBETWEEN(80,90)*0.01,'D-2・D-３'!AS30*RANDBETWEEN(110,120)*0.01),'D-2・D-３'!AS30-RANDBETWEEN(1,3)),0),0)&amp;"～"&amp;ROUND(IFERROR(IF(ABS('D-2・D-３'!AS30)&gt;=10,IF('D-2・D-３'!AS30&gt;=0,'D-2・D-３'!AS30*RANDBETWEEN(110,120)*0.01,'D-2・D-３'!AS30*RANDBETWEEN(80,90)*0.01),'D-2・D-３'!AS30+RANDBETWEEN(1,3)),0),0)&amp;"】")</f>
        <v/>
      </c>
      <c r="AT30" s="1028" t="str">
        <f ca="1">IF('D-2・D-３'!AT30="","","【"&amp;ROUND(IFERROR(IF(ABS('D-2・D-３'!AT30)&gt;=10,IF('D-2・D-３'!AT30&gt;=0,'D-2・D-３'!AT30*RANDBETWEEN(80,90)*0.01,'D-2・D-３'!AT30*RANDBETWEEN(110,120)*0.01),'D-2・D-３'!AT30-RANDBETWEEN(1,3)),0),0)&amp;"～"&amp;ROUND(IFERROR(IF(ABS('D-2・D-３'!AT30)&gt;=10,IF('D-2・D-３'!AT30&gt;=0,'D-2・D-３'!AT30*RANDBETWEEN(110,120)*0.01,'D-2・D-３'!AT30*RANDBETWEEN(80,90)*0.01),'D-2・D-３'!AT30+RANDBETWEEN(1,3)),0),0)&amp;"】")</f>
        <v/>
      </c>
      <c r="AU30" s="1028" t="str">
        <f ca="1">IF('D-2・D-３'!AU30="","","【"&amp;ROUND(IFERROR(IF(ABS('D-2・D-３'!AU30)&gt;=10,IF('D-2・D-３'!AU30&gt;=0,'D-2・D-３'!AU30*RANDBETWEEN(80,90)*0.01,'D-2・D-３'!AU30*RANDBETWEEN(110,120)*0.01),'D-2・D-３'!AU30-RANDBETWEEN(1,3)),0),0)&amp;"～"&amp;ROUND(IFERROR(IF(ABS('D-2・D-３'!AU30)&gt;=10,IF('D-2・D-３'!AU30&gt;=0,'D-2・D-３'!AU30*RANDBETWEEN(110,120)*0.01,'D-2・D-３'!AU30*RANDBETWEEN(80,90)*0.01),'D-2・D-３'!AU30+RANDBETWEEN(1,3)),0),0)&amp;"】")</f>
        <v/>
      </c>
      <c r="AV30" s="1028" t="str">
        <f ca="1">IF('D-2・D-３'!AV30="","","【"&amp;ROUND(IFERROR(IF(ABS('D-2・D-３'!AV30)&gt;=10,IF('D-2・D-３'!AV30&gt;=0,'D-2・D-３'!AV30*RANDBETWEEN(80,90)*0.01,'D-2・D-３'!AV30*RANDBETWEEN(110,120)*0.01),'D-2・D-３'!AV30-RANDBETWEEN(1,3)),0),0)&amp;"～"&amp;ROUND(IFERROR(IF(ABS('D-2・D-３'!AV30)&gt;=10,IF('D-2・D-３'!AV30&gt;=0,'D-2・D-３'!AV30*RANDBETWEEN(110,120)*0.01,'D-2・D-３'!AV30*RANDBETWEEN(80,90)*0.01),'D-2・D-３'!AV30+RANDBETWEEN(1,3)),0),0)&amp;"】")</f>
        <v/>
      </c>
      <c r="AW30" s="1028" t="str">
        <f ca="1">IF('D-2・D-３'!AW30="","","【"&amp;ROUND(IFERROR(IF(ABS('D-2・D-３'!AW30)&gt;=10,IF('D-2・D-３'!AW30&gt;=0,'D-2・D-３'!AW30*RANDBETWEEN(80,90)*0.01,'D-2・D-３'!AW30*RANDBETWEEN(110,120)*0.01),'D-2・D-３'!AW30-RANDBETWEEN(1,3)),0),0)&amp;"～"&amp;ROUND(IFERROR(IF(ABS('D-2・D-３'!AW30)&gt;=10,IF('D-2・D-３'!AW30&gt;=0,'D-2・D-３'!AW30*RANDBETWEEN(110,120)*0.01,'D-2・D-３'!AW30*RANDBETWEEN(80,90)*0.01),'D-2・D-３'!AW30+RANDBETWEEN(1,3)),0),0)&amp;"】")</f>
        <v/>
      </c>
      <c r="AX30" s="1028" t="str">
        <f ca="1">IF('D-2・D-３'!AX30="","","【"&amp;ROUND(IFERROR(IF(ABS('D-2・D-３'!AX30)&gt;=10,IF('D-2・D-３'!AX30&gt;=0,'D-2・D-３'!AX30*RANDBETWEEN(80,90)*0.01,'D-2・D-３'!AX30*RANDBETWEEN(110,120)*0.01),'D-2・D-３'!AX30-RANDBETWEEN(1,3)),0),0)&amp;"～"&amp;ROUND(IFERROR(IF(ABS('D-2・D-３'!AX30)&gt;=10,IF('D-2・D-３'!AX30&gt;=0,'D-2・D-３'!AX30*RANDBETWEEN(110,120)*0.01,'D-2・D-３'!AX30*RANDBETWEEN(80,90)*0.01),'D-2・D-３'!AX30+RANDBETWEEN(1,3)),0),0)&amp;"】")</f>
        <v/>
      </c>
      <c r="AY30" s="1028"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1028"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1031" t="str">
        <f>IF('D-2・D-３'!BA30="","",'D-2・D-３'!BA30)</f>
        <v/>
      </c>
      <c r="BB30" s="1032"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1032"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1032" t="str">
        <f ca="1">IF('D-2・D-３'!BD30="","","【"&amp;ROUND(IFERROR(IF(ABS('D-2・D-３'!BD30)&gt;=10,IF('D-2・D-３'!BD30&gt;=0,'D-2・D-３'!BD30*RANDBETWEEN(80,90)*0.01,'D-2・D-３'!BD30*RANDBETWEEN(110,120)*0.01),'D-2・D-３'!BD30-RANDBETWEEN(1,3)),0),0)&amp;"～"&amp;ROUND(IFERROR(IF(ABS('D-2・D-３'!BD30)&gt;=10,IF('D-2・D-３'!BD30&gt;=0,'D-2・D-３'!BD30*RANDBETWEEN(110,120)*0.01,'D-2・D-３'!BD30*RANDBETWEEN(80,90)*0.01),'D-2・D-３'!BD30+RANDBETWEEN(1,3)),0),0)&amp;"】")</f>
        <v/>
      </c>
      <c r="BE30" s="1032" t="str">
        <f ca="1">IF('D-2・D-３'!BE30="","","【"&amp;ROUND(IFERROR(IF(ABS('D-2・D-３'!BE30)&gt;=10,IF('D-2・D-３'!BE30&gt;=0,'D-2・D-３'!BE30*RANDBETWEEN(80,90)*0.01,'D-2・D-３'!BE30*RANDBETWEEN(110,120)*0.01),'D-2・D-３'!BE30-RANDBETWEEN(1,3)),0),0)&amp;"～"&amp;ROUND(IFERROR(IF(ABS('D-2・D-３'!BE30)&gt;=10,IF('D-2・D-３'!BE30&gt;=0,'D-2・D-３'!BE30*RANDBETWEEN(110,120)*0.01,'D-2・D-３'!BE30*RANDBETWEEN(80,90)*0.01),'D-2・D-３'!BE30+RANDBETWEEN(1,3)),0),0)&amp;"】")</f>
        <v/>
      </c>
      <c r="BF30" s="1032"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1025" t="str">
        <f>IF('D-2・D-３'!BG30="","",'D-2・D-３'!BG30)</f>
        <v/>
      </c>
      <c r="BH30" s="1028"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1022" t="str">
        <f>IF('D-2・D-３'!BI30="","",'D-2・D-３'!BI30)</f>
        <v/>
      </c>
      <c r="BJ30" s="1028" t="str">
        <f ca="1">IF('D-2・D-３'!BJ30="","","【"&amp;ROUND(IFERROR(IF(ABS('D-2・D-３'!BJ30)&gt;=10,IF('D-2・D-３'!BJ30&gt;=0,'D-2・D-３'!BJ30*RANDBETWEEN(80,90)*0.01,'D-2・D-３'!BJ30*RANDBETWEEN(110,120)*0.01),'D-2・D-３'!BJ30-RANDBETWEEN(1,3)),0),0)&amp;"～"&amp;ROUND(IFERROR(IF(ABS('D-2・D-３'!BJ30)&gt;=10,IF('D-2・D-３'!BJ30&gt;=0,'D-2・D-３'!BJ30*RANDBETWEEN(110,120)*0.01,'D-2・D-３'!BJ30*RANDBETWEEN(80,90)*0.01),'D-2・D-３'!BJ30+RANDBETWEEN(1,3)),0),0)&amp;"】")</f>
        <v/>
      </c>
      <c r="BK30" s="1028"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1028" t="str">
        <f ca="1">IF('D-2・D-３'!BL30="","","【"&amp;ROUND(IFERROR(IF(ABS('D-2・D-３'!BL30)&gt;=10,IF('D-2・D-３'!BL30&gt;=0,'D-2・D-３'!BL30*RANDBETWEEN(80,90)*0.01,'D-2・D-３'!BL30*RANDBETWEEN(110,120)*0.01),'D-2・D-３'!BL30-RANDBETWEEN(1,3)),0),0)&amp;"～"&amp;ROUND(IFERROR(IF(ABS('D-2・D-３'!BL30)&gt;=10,IF('D-2・D-３'!BL30&gt;=0,'D-2・D-３'!BL30*RANDBETWEEN(110,120)*0.01,'D-2・D-３'!BL30*RANDBETWEEN(80,90)*0.01),'D-2・D-３'!BL30+RANDBETWEEN(1,3)),0),0)&amp;"】")</f>
        <v/>
      </c>
      <c r="BM30" s="1026" t="str">
        <f>IF('D-2・D-３'!BM30="","",'D-2・D-３'!BM30)</f>
        <v/>
      </c>
      <c r="BN30" s="1025" t="str">
        <f>IF('D-2・D-３'!BN30="","",'D-2・D-３'!BN30)</f>
        <v/>
      </c>
      <c r="BO30" s="1028" t="str">
        <f ca="1">IF('D-2・D-３'!BO30="","","【"&amp;ROUND(IFERROR(IF(ABS('D-2・D-３'!BO30)&gt;=10,IF('D-2・D-３'!BO30&gt;=0,'D-2・D-３'!BO30*RANDBETWEEN(80,90)*0.01,'D-2・D-３'!BO30*RANDBETWEEN(110,120)*0.01),'D-2・D-３'!BO30-RANDBETWEEN(1,3)),0),0)&amp;"～"&amp;ROUND(IFERROR(IF(ABS('D-2・D-３'!BO30)&gt;=10,IF('D-2・D-３'!BO30&gt;=0,'D-2・D-３'!BO30*RANDBETWEEN(110,120)*0.01,'D-2・D-３'!BO30*RANDBETWEEN(80,90)*0.01),'D-2・D-３'!BO30+RANDBETWEEN(1,3)),0),0)&amp;"】")</f>
        <v/>
      </c>
      <c r="BP30" s="1028" t="str">
        <f ca="1">IF('D-2・D-３'!BP30="","","【"&amp;ROUND(IFERROR(IF(ABS('D-2・D-３'!BP30)&gt;=10,IF('D-2・D-３'!BP30&gt;=0,'D-2・D-３'!BP30*RANDBETWEEN(80,90)*0.01,'D-2・D-３'!BP30*RANDBETWEEN(110,120)*0.01),'D-2・D-３'!BP30-RANDBETWEEN(1,3)),0),0)&amp;"～"&amp;ROUND(IFERROR(IF(ABS('D-2・D-３'!BP30)&gt;=10,IF('D-2・D-３'!BP30&gt;=0,'D-2・D-３'!BP30*RANDBETWEEN(110,120)*0.01,'D-2・D-３'!BP30*RANDBETWEEN(80,90)*0.01),'D-2・D-３'!BP30+RANDBETWEEN(1,3)),0),0)&amp;"】")</f>
        <v/>
      </c>
      <c r="BQ30" s="1028" t="str">
        <f ca="1">IF('D-2・D-３'!BQ30="","","【"&amp;ROUND(IFERROR(IF(ABS('D-2・D-３'!BQ30)&gt;=10,IF('D-2・D-３'!BQ30&gt;=0,'D-2・D-３'!BQ30*RANDBETWEEN(80,90)*0.01,'D-2・D-３'!BQ30*RANDBETWEEN(110,120)*0.01),'D-2・D-３'!BQ30-RANDBETWEEN(1,3)),0),0)&amp;"～"&amp;ROUND(IFERROR(IF(ABS('D-2・D-３'!BQ30)&gt;=10,IF('D-2・D-３'!BQ30&gt;=0,'D-2・D-３'!BQ30*RANDBETWEEN(110,120)*0.01,'D-2・D-３'!BQ30*RANDBETWEEN(80,90)*0.01),'D-2・D-３'!BQ30+RANDBETWEEN(1,3)),0),0)&amp;"】")</f>
        <v/>
      </c>
      <c r="BR30" s="1028" t="str">
        <f ca="1">IF('D-2・D-３'!BR30="","","【"&amp;ROUND(IFERROR(IF(ABS('D-2・D-３'!BR30)&gt;=10,IF('D-2・D-３'!BR30&gt;=0,'D-2・D-３'!BR30*RANDBETWEEN(80,90)*0.01,'D-2・D-３'!BR30*RANDBETWEEN(110,120)*0.01),'D-2・D-３'!BR30-RANDBETWEEN(1,3)),0),0)&amp;"～"&amp;ROUND(IFERROR(IF(ABS('D-2・D-３'!BR30)&gt;=10,IF('D-2・D-３'!BR30&gt;=0,'D-2・D-３'!BR30*RANDBETWEEN(110,120)*0.01,'D-2・D-３'!BR30*RANDBETWEEN(80,90)*0.01),'D-2・D-３'!BR30+RANDBETWEEN(1,3)),0),0)&amp;"】")</f>
        <v/>
      </c>
      <c r="BS30" s="1028" t="str">
        <f ca="1">IF('D-2・D-３'!BS30="","","【"&amp;ROUND(IFERROR(IF(ABS('D-2・D-３'!BS30)&gt;=10,IF('D-2・D-３'!BS30&gt;=0,'D-2・D-３'!BS30*RANDBETWEEN(80,90)*0.01,'D-2・D-３'!BS30*RANDBETWEEN(110,120)*0.01),'D-2・D-３'!BS30-RANDBETWEEN(1,3)),0),0)&amp;"～"&amp;ROUND(IFERROR(IF(ABS('D-2・D-３'!BS30)&gt;=10,IF('D-2・D-３'!BS30&gt;=0,'D-2・D-３'!BS30*RANDBETWEEN(110,120)*0.01,'D-2・D-３'!BS30*RANDBETWEEN(80,90)*0.01),'D-2・D-３'!BS30+RANDBETWEEN(1,3)),0),0)&amp;"】")</f>
        <v/>
      </c>
      <c r="BT30" s="1034" t="str">
        <f ca="1">IF('D-2・D-３'!BT30="","","【"&amp;ROUND(IFERROR(IF(ABS('D-2・D-３'!BT30)&gt;=10,IF('D-2・D-３'!BT30&gt;=0,'D-2・D-３'!BT30*RANDBETWEEN(80,90)*0.01,'D-2・D-３'!BT30*RANDBETWEEN(110,120)*0.01),'D-2・D-３'!BT30-RANDBETWEEN(1,3)),0),0)&amp;"～"&amp;ROUND(IFERROR(IF(ABS('D-2・D-３'!BT30)&gt;=10,IF('D-2・D-３'!BT30&gt;=0,'D-2・D-３'!BT30*RANDBETWEEN(110,120)*0.01,'D-2・D-３'!BT30*RANDBETWEEN(80,90)*0.01),'D-2・D-３'!BT30+RANDBETWEEN(1,3)),0),0)&amp;"】")</f>
        <v/>
      </c>
    </row>
    <row r="31" spans="2:72" ht="18" customHeight="1" thickBot="1" x14ac:dyDescent="0.2">
      <c r="B31" s="1356">
        <v>18</v>
      </c>
      <c r="C31" s="1357"/>
      <c r="D31" s="1022" t="str">
        <f>IF('D-2・D-３'!D31="","",'D-2・D-３'!D31)</f>
        <v/>
      </c>
      <c r="E31" s="1023" t="str">
        <f>IF('D-2・D-３'!E31="","",'D-2・D-３'!E31)</f>
        <v/>
      </c>
      <c r="F31" s="1024" t="str">
        <f>IF('D-2・D-３'!F31="","",'D-2・D-３'!F31)</f>
        <v/>
      </c>
      <c r="G31" s="1025" t="str">
        <f>IF('D-2・D-３'!G31="","",'D-2・D-３'!G31)</f>
        <v/>
      </c>
      <c r="H31" s="1022" t="str">
        <f>IF('D-2・D-３'!H31="","",'D-2・D-３'!H31)</f>
        <v/>
      </c>
      <c r="I31" s="1023" t="str">
        <f>IF('D-2・D-３'!I31="","",'D-2・D-３'!I31)</f>
        <v/>
      </c>
      <c r="J31" s="1022" t="str">
        <f>IF('D-2・D-３'!J31="","",'D-2・D-３'!J31)</f>
        <v/>
      </c>
      <c r="K31" s="1023" t="str">
        <f>IF('D-2・D-３'!K31="","",'D-2・D-３'!K31)</f>
        <v/>
      </c>
      <c r="L31" s="1022" t="str">
        <f>IF('D-2・D-３'!L31="","",'D-2・D-３'!L31)</f>
        <v/>
      </c>
      <c r="M31" s="1023" t="str">
        <f>IF('D-2・D-３'!M31="","",'D-2・D-３'!M31)</f>
        <v/>
      </c>
      <c r="N31" s="1022" t="str">
        <f>IF('D-2・D-３'!N31="","",'D-2・D-３'!N31)</f>
        <v/>
      </c>
      <c r="O31" s="1023" t="str">
        <f>IF('D-2・D-３'!O31="","",'D-2・D-３'!O31)</f>
        <v/>
      </c>
      <c r="P31" s="1022" t="str">
        <f>IF('D-2・D-３'!P31="","",'D-2・D-３'!P31)</f>
        <v/>
      </c>
      <c r="Q31" s="1023" t="str">
        <f>IF('D-2・D-３'!Q31="","",'D-2・D-３'!Q31)</f>
        <v/>
      </c>
      <c r="R31" s="1022" t="str">
        <f>IF('D-2・D-３'!R31="","",'D-2・D-３'!R31)</f>
        <v/>
      </c>
      <c r="S31" s="1044" t="str">
        <f>IF('D-2・D-３'!S31="","",'D-2・D-３'!S31)</f>
        <v/>
      </c>
      <c r="T31" s="1022" t="str">
        <f>IF('D-2・D-３'!T31="","",'D-2・D-３'!T31)</f>
        <v/>
      </c>
      <c r="U31" s="1023" t="str">
        <f>IF('D-2・D-３'!U31="","",'D-2・D-３'!U31)</f>
        <v/>
      </c>
      <c r="V31" s="1023" t="str">
        <f>IF('D-2・D-３'!V31="","",'D-2・D-３'!V31)</f>
        <v/>
      </c>
      <c r="W31" s="1023" t="str">
        <f>IF('D-2・D-３'!W31="","",'D-2・D-３'!W31)</f>
        <v/>
      </c>
      <c r="X31" s="1023" t="str">
        <f>IF('D-2・D-３'!X31="","",'D-2・D-３'!X31)</f>
        <v/>
      </c>
      <c r="Y31" s="1022" t="str">
        <f>IF('D-2・D-３'!Y31="","",'D-2・D-３'!Y31)</f>
        <v/>
      </c>
      <c r="Z31" s="1026" t="str">
        <f>IF('D-2・D-３'!Z31="","",'D-2・D-３'!Z31)</f>
        <v/>
      </c>
      <c r="AA31" s="1026" t="str">
        <f>IF('D-2・D-３'!AA31="","",'D-2・D-３'!AA31)</f>
        <v/>
      </c>
      <c r="AB31" s="1025" t="str">
        <f>IF('D-2・D-３'!AB31="","",'D-2・D-３'!AB31)</f>
        <v/>
      </c>
      <c r="AC31" s="1025" t="str">
        <f>IF('D-2・D-３'!AC31="","",'D-2・D-３'!AC31)</f>
        <v/>
      </c>
      <c r="AD31" s="1025" t="str">
        <f>IF('D-2・D-３'!AD31="","",'D-2・D-３'!AD31)</f>
        <v/>
      </c>
      <c r="AE31" s="1025" t="str">
        <f>IF('D-2・D-３'!AE31="","",'D-2・D-３'!AE31)</f>
        <v/>
      </c>
      <c r="AF31" s="1025" t="str">
        <f>IF('D-2・D-３'!AF31="","",'D-2・D-３'!AF31)</f>
        <v/>
      </c>
      <c r="AG31" s="1027" t="str">
        <f>IF('D-2・D-３'!AG31="","",'D-2・D-３'!AG31)</f>
        <v/>
      </c>
      <c r="AH31" s="1025" t="str">
        <f>IF('D-2・D-３'!AH31="","",'D-2・D-３'!AH31)</f>
        <v/>
      </c>
      <c r="AI31" s="1028" t="str">
        <f ca="1">IF('D-2・D-３'!AI31="","","【"&amp;ROUND(IFERROR(IF(ABS('D-2・D-３'!AI31)&gt;=10,IF('D-2・D-３'!AI31&gt;=0,'D-2・D-３'!AI31*RANDBETWEEN(80,90)*0.01,'D-2・D-３'!AI31*RANDBETWEEN(110,120)*0.01),'D-2・D-３'!AI31-RANDBETWEEN(1,3)),0),0)&amp;"～"&amp;ROUND(IFERROR(IF(ABS('D-2・D-３'!AI31)&gt;=10,IF('D-2・D-３'!AI31&gt;=0,'D-2・D-３'!AI31*RANDBETWEEN(110,120)*0.01,'D-2・D-３'!AI31*RANDBETWEEN(80,90)*0.01),'D-2・D-３'!AI31+RANDBETWEEN(1,3)),0),0)&amp;"】")</f>
        <v/>
      </c>
      <c r="AJ31" s="1029" t="str">
        <f ca="1">IF('D-2・D-３'!AJ31="","","【"&amp;ROUND(IFERROR(IF(ABS('D-2・D-３'!AJ31)&gt;=10,IF('D-2・D-３'!AJ31&gt;=0,'D-2・D-３'!AJ31*RANDBETWEEN(80,90)*0.01,'D-2・D-３'!AJ31*RANDBETWEEN(110,120)*0.01),'D-2・D-３'!AJ31-RANDBETWEEN(1,3)),0),0)&amp;"～"&amp;ROUND(IFERROR(IF(ABS('D-2・D-３'!AJ31)&gt;=10,IF('D-2・D-３'!AJ31&gt;=0,'D-2・D-３'!AJ31*RANDBETWEEN(110,120)*0.01,'D-2・D-３'!AJ31*RANDBETWEEN(80,90)*0.01),'D-2・D-３'!AJ31+RANDBETWEEN(1,3)),0),0)&amp;"】")</f>
        <v/>
      </c>
      <c r="AK31" s="1028" t="str">
        <f ca="1">IF('D-2・D-３'!AK31="","","【"&amp;ROUND(IFERROR(IF(ABS('D-2・D-３'!AK31)&gt;=10,IF('D-2・D-３'!AK31&gt;=0,'D-2・D-３'!AK31*RANDBETWEEN(80,90)*0.01,'D-2・D-３'!AK31*RANDBETWEEN(110,120)*0.01),'D-2・D-３'!AK31-RANDBETWEEN(1,3)),0),0)&amp;"～"&amp;ROUND(IFERROR(IF(ABS('D-2・D-３'!AK31)&gt;=10,IF('D-2・D-３'!AK31&gt;=0,'D-2・D-３'!AK31*RANDBETWEEN(110,120)*0.01,'D-2・D-３'!AK31*RANDBETWEEN(80,90)*0.01),'D-2・D-３'!AK31+RANDBETWEEN(1,3)),0),0)&amp;"】")</f>
        <v/>
      </c>
      <c r="AL31" s="1026" t="str">
        <f>IF('D-2・D-３'!AL31="","",'D-2・D-３'!AL31)</f>
        <v/>
      </c>
      <c r="AM31" s="1045" t="str">
        <f>IF('D-2・D-３'!AM31="","",'D-2・D-３'!AM31)</f>
        <v/>
      </c>
      <c r="AN31" s="1028" t="str">
        <f ca="1">IF('D-2・D-３'!AN31="","","【"&amp;ROUND(IFERROR(IF(ABS('D-2・D-３'!AN31)&gt;=10,IF('D-2・D-３'!AN31&gt;=0,'D-2・D-３'!AN31*RANDBETWEEN(80,90)*0.01,'D-2・D-３'!AN31*RANDBETWEEN(110,120)*0.01),'D-2・D-３'!AN31-RANDBETWEEN(1,3)),0),0)&amp;"～"&amp;ROUND(IFERROR(IF(ABS('D-2・D-３'!AN31)&gt;=10,IF('D-2・D-３'!AN31&gt;=0,'D-2・D-３'!AN31*RANDBETWEEN(110,120)*0.01,'D-2・D-３'!AN31*RANDBETWEEN(80,90)*0.01),'D-2・D-３'!AN31+RANDBETWEEN(1,3)),0),0)&amp;"】")</f>
        <v/>
      </c>
      <c r="AO31" s="1025" t="str">
        <f>IF('D-2・D-３'!AO31="","",'D-2・D-３'!AO31)</f>
        <v/>
      </c>
      <c r="AP31" s="1029" t="str">
        <f>IF('D-2・D-３'!AP31="","",'D-2・D-３'!AP31)</f>
        <v/>
      </c>
      <c r="AQ31" s="1026" t="str">
        <f>IF('D-2・D-３'!AQ31="","",'D-2・D-３'!AQ31)</f>
        <v/>
      </c>
      <c r="AR31" s="1022" t="str">
        <f>IF('D-2・D-３'!AR31="","",'D-2・D-３'!AR31)</f>
        <v/>
      </c>
      <c r="AS31" s="1028" t="str">
        <f ca="1">IF('D-2・D-３'!AS31="","","【"&amp;ROUND(IFERROR(IF(ABS('D-2・D-３'!AS31)&gt;=10,IF('D-2・D-３'!AS31&gt;=0,'D-2・D-３'!AS31*RANDBETWEEN(80,90)*0.01,'D-2・D-３'!AS31*RANDBETWEEN(110,120)*0.01),'D-2・D-３'!AS31-RANDBETWEEN(1,3)),0),0)&amp;"～"&amp;ROUND(IFERROR(IF(ABS('D-2・D-３'!AS31)&gt;=10,IF('D-2・D-３'!AS31&gt;=0,'D-2・D-３'!AS31*RANDBETWEEN(110,120)*0.01,'D-2・D-３'!AS31*RANDBETWEEN(80,90)*0.01),'D-2・D-３'!AS31+RANDBETWEEN(1,3)),0),0)&amp;"】")</f>
        <v/>
      </c>
      <c r="AT31" s="1028" t="str">
        <f ca="1">IF('D-2・D-３'!AT31="","","【"&amp;ROUND(IFERROR(IF(ABS('D-2・D-３'!AT31)&gt;=10,IF('D-2・D-３'!AT31&gt;=0,'D-2・D-３'!AT31*RANDBETWEEN(80,90)*0.01,'D-2・D-３'!AT31*RANDBETWEEN(110,120)*0.01),'D-2・D-３'!AT31-RANDBETWEEN(1,3)),0),0)&amp;"～"&amp;ROUND(IFERROR(IF(ABS('D-2・D-３'!AT31)&gt;=10,IF('D-2・D-３'!AT31&gt;=0,'D-2・D-３'!AT31*RANDBETWEEN(110,120)*0.01,'D-2・D-３'!AT31*RANDBETWEEN(80,90)*0.01),'D-2・D-３'!AT31+RANDBETWEEN(1,3)),0),0)&amp;"】")</f>
        <v/>
      </c>
      <c r="AU31" s="1028" t="str">
        <f ca="1">IF('D-2・D-３'!AU31="","","【"&amp;ROUND(IFERROR(IF(ABS('D-2・D-３'!AU31)&gt;=10,IF('D-2・D-３'!AU31&gt;=0,'D-2・D-３'!AU31*RANDBETWEEN(80,90)*0.01,'D-2・D-３'!AU31*RANDBETWEEN(110,120)*0.01),'D-2・D-３'!AU31-RANDBETWEEN(1,3)),0),0)&amp;"～"&amp;ROUND(IFERROR(IF(ABS('D-2・D-３'!AU31)&gt;=10,IF('D-2・D-３'!AU31&gt;=0,'D-2・D-３'!AU31*RANDBETWEEN(110,120)*0.01,'D-2・D-３'!AU31*RANDBETWEEN(80,90)*0.01),'D-2・D-３'!AU31+RANDBETWEEN(1,3)),0),0)&amp;"】")</f>
        <v/>
      </c>
      <c r="AV31" s="1028" t="str">
        <f ca="1">IF('D-2・D-３'!AV31="","","【"&amp;ROUND(IFERROR(IF(ABS('D-2・D-３'!AV31)&gt;=10,IF('D-2・D-３'!AV31&gt;=0,'D-2・D-３'!AV31*RANDBETWEEN(80,90)*0.01,'D-2・D-３'!AV31*RANDBETWEEN(110,120)*0.01),'D-2・D-３'!AV31-RANDBETWEEN(1,3)),0),0)&amp;"～"&amp;ROUND(IFERROR(IF(ABS('D-2・D-３'!AV31)&gt;=10,IF('D-2・D-３'!AV31&gt;=0,'D-2・D-３'!AV31*RANDBETWEEN(110,120)*0.01,'D-2・D-３'!AV31*RANDBETWEEN(80,90)*0.01),'D-2・D-３'!AV31+RANDBETWEEN(1,3)),0),0)&amp;"】")</f>
        <v/>
      </c>
      <c r="AW31" s="1028" t="str">
        <f ca="1">IF('D-2・D-３'!AW31="","","【"&amp;ROUND(IFERROR(IF(ABS('D-2・D-３'!AW31)&gt;=10,IF('D-2・D-３'!AW31&gt;=0,'D-2・D-３'!AW31*RANDBETWEEN(80,90)*0.01,'D-2・D-３'!AW31*RANDBETWEEN(110,120)*0.01),'D-2・D-３'!AW31-RANDBETWEEN(1,3)),0),0)&amp;"～"&amp;ROUND(IFERROR(IF(ABS('D-2・D-３'!AW31)&gt;=10,IF('D-2・D-３'!AW31&gt;=0,'D-2・D-３'!AW31*RANDBETWEEN(110,120)*0.01,'D-2・D-３'!AW31*RANDBETWEEN(80,90)*0.01),'D-2・D-３'!AW31+RANDBETWEEN(1,3)),0),0)&amp;"】")</f>
        <v/>
      </c>
      <c r="AX31" s="1028" t="str">
        <f ca="1">IF('D-2・D-３'!AX31="","","【"&amp;ROUND(IFERROR(IF(ABS('D-2・D-３'!AX31)&gt;=10,IF('D-2・D-３'!AX31&gt;=0,'D-2・D-３'!AX31*RANDBETWEEN(80,90)*0.01,'D-2・D-３'!AX31*RANDBETWEEN(110,120)*0.01),'D-2・D-３'!AX31-RANDBETWEEN(1,3)),0),0)&amp;"～"&amp;ROUND(IFERROR(IF(ABS('D-2・D-３'!AX31)&gt;=10,IF('D-2・D-３'!AX31&gt;=0,'D-2・D-３'!AX31*RANDBETWEEN(110,120)*0.01,'D-2・D-３'!AX31*RANDBETWEEN(80,90)*0.01),'D-2・D-３'!AX31+RANDBETWEEN(1,3)),0),0)&amp;"】")</f>
        <v/>
      </c>
      <c r="AY31" s="1028" t="str">
        <f ca="1">IF('D-2・D-３'!AY31="","","【"&amp;ROUND(IFERROR(IF(ABS('D-2・D-３'!AY31)&gt;=10,IF('D-2・D-３'!AY31&gt;=0,'D-2・D-３'!AY31*RANDBETWEEN(80,90)*0.01,'D-2・D-３'!AY31*RANDBETWEEN(110,120)*0.01),'D-2・D-３'!AY31-RANDBETWEEN(1,3)),0),0)&amp;"～"&amp;ROUND(IFERROR(IF(ABS('D-2・D-３'!AY31)&gt;=10,IF('D-2・D-３'!AY31&gt;=0,'D-2・D-３'!AY31*RANDBETWEEN(110,120)*0.01,'D-2・D-３'!AY31*RANDBETWEEN(80,90)*0.01),'D-2・D-３'!AY31+RANDBETWEEN(1,3)),0),0)&amp;"】")</f>
        <v/>
      </c>
      <c r="AZ31" s="1028" t="str">
        <f ca="1">IF('D-2・D-３'!AZ31="","","【"&amp;ROUND(IFERROR(IF(ABS('D-2・D-３'!AZ31)&gt;=10,IF('D-2・D-３'!AZ31&gt;=0,'D-2・D-３'!AZ31*RANDBETWEEN(80,90)*0.01,'D-2・D-３'!AZ31*RANDBETWEEN(110,120)*0.01),'D-2・D-３'!AZ31-RANDBETWEEN(1,3)),0),0)&amp;"～"&amp;ROUND(IFERROR(IF(ABS('D-2・D-３'!AZ31)&gt;=10,IF('D-2・D-３'!AZ31&gt;=0,'D-2・D-３'!AZ31*RANDBETWEEN(110,120)*0.01,'D-2・D-３'!AZ31*RANDBETWEEN(80,90)*0.01),'D-2・D-３'!AZ31+RANDBETWEEN(1,3)),0),0)&amp;"】")</f>
        <v/>
      </c>
      <c r="BA31" s="1031" t="str">
        <f>IF('D-2・D-３'!BA31="","",'D-2・D-３'!BA31)</f>
        <v/>
      </c>
      <c r="BB31" s="1032"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1032" t="str">
        <f ca="1">IF('D-2・D-３'!BC31="","","【"&amp;ROUND(IFERROR(IF(ABS('D-2・D-３'!BC31)&gt;=10,IF('D-2・D-３'!BC31&gt;=0,'D-2・D-３'!BC31*RANDBETWEEN(80,90)*0.01,'D-2・D-３'!BC31*RANDBETWEEN(110,120)*0.01),'D-2・D-３'!BC31-RANDBETWEEN(1,3)),0),0)&amp;"～"&amp;ROUND(IFERROR(IF(ABS('D-2・D-３'!BC31)&gt;=10,IF('D-2・D-３'!BC31&gt;=0,'D-2・D-３'!BC31*RANDBETWEEN(110,120)*0.01,'D-2・D-３'!BC31*RANDBETWEEN(80,90)*0.01),'D-2・D-３'!BC31+RANDBETWEEN(1,3)),0),0)&amp;"】")</f>
        <v/>
      </c>
      <c r="BD31" s="1032" t="str">
        <f ca="1">IF('D-2・D-３'!BD31="","","【"&amp;ROUND(IFERROR(IF(ABS('D-2・D-３'!BD31)&gt;=10,IF('D-2・D-３'!BD31&gt;=0,'D-2・D-３'!BD31*RANDBETWEEN(80,90)*0.01,'D-2・D-３'!BD31*RANDBETWEEN(110,120)*0.01),'D-2・D-３'!BD31-RANDBETWEEN(1,3)),0),0)&amp;"～"&amp;ROUND(IFERROR(IF(ABS('D-2・D-３'!BD31)&gt;=10,IF('D-2・D-３'!BD31&gt;=0,'D-2・D-３'!BD31*RANDBETWEEN(110,120)*0.01,'D-2・D-３'!BD31*RANDBETWEEN(80,90)*0.01),'D-2・D-３'!BD31+RANDBETWEEN(1,3)),0),0)&amp;"】")</f>
        <v/>
      </c>
      <c r="BE31" s="1032" t="str">
        <f ca="1">IF('D-2・D-３'!BE31="","","【"&amp;ROUND(IFERROR(IF(ABS('D-2・D-３'!BE31)&gt;=10,IF('D-2・D-３'!BE31&gt;=0,'D-2・D-３'!BE31*RANDBETWEEN(80,90)*0.01,'D-2・D-３'!BE31*RANDBETWEEN(110,120)*0.01),'D-2・D-３'!BE31-RANDBETWEEN(1,3)),0),0)&amp;"～"&amp;ROUND(IFERROR(IF(ABS('D-2・D-３'!BE31)&gt;=10,IF('D-2・D-３'!BE31&gt;=0,'D-2・D-３'!BE31*RANDBETWEEN(110,120)*0.01,'D-2・D-３'!BE31*RANDBETWEEN(80,90)*0.01),'D-2・D-３'!BE31+RANDBETWEEN(1,3)),0),0)&amp;"】")</f>
        <v/>
      </c>
      <c r="BF31" s="1032" t="str">
        <f ca="1">IF('D-2・D-３'!BF31="","","【"&amp;ROUND(IFERROR(IF(ABS('D-2・D-３'!BF31)&gt;=10,IF('D-2・D-３'!BF31&gt;=0,'D-2・D-３'!BF31*RANDBETWEEN(80,90)*0.01,'D-2・D-３'!BF31*RANDBETWEEN(110,120)*0.01),'D-2・D-３'!BF31-RANDBETWEEN(1,3)),0),0)&amp;"～"&amp;ROUND(IFERROR(IF(ABS('D-2・D-３'!BF31)&gt;=10,IF('D-2・D-３'!BF31&gt;=0,'D-2・D-３'!BF31*RANDBETWEEN(110,120)*0.01,'D-2・D-３'!BF31*RANDBETWEEN(80,90)*0.01),'D-2・D-３'!BF31+RANDBETWEEN(1,3)),0),0)&amp;"】")</f>
        <v/>
      </c>
      <c r="BG31" s="1046" t="str">
        <f>IF('D-2・D-３'!BG31="","",'D-2・D-３'!BG31)</f>
        <v/>
      </c>
      <c r="BH31" s="1028"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1022" t="str">
        <f>IF('D-2・D-３'!BI31="","",'D-2・D-３'!BI31)</f>
        <v/>
      </c>
      <c r="BJ31" s="1028" t="str">
        <f ca="1">IF('D-2・D-３'!BJ31="","","【"&amp;ROUND(IFERROR(IF(ABS('D-2・D-３'!BJ31)&gt;=10,IF('D-2・D-３'!BJ31&gt;=0,'D-2・D-３'!BJ31*RANDBETWEEN(80,90)*0.01,'D-2・D-３'!BJ31*RANDBETWEEN(110,120)*0.01),'D-2・D-３'!BJ31-RANDBETWEEN(1,3)),0),0)&amp;"～"&amp;ROUND(IFERROR(IF(ABS('D-2・D-３'!BJ31)&gt;=10,IF('D-2・D-３'!BJ31&gt;=0,'D-2・D-３'!BJ31*RANDBETWEEN(110,120)*0.01,'D-2・D-３'!BJ31*RANDBETWEEN(80,90)*0.01),'D-2・D-３'!BJ31+RANDBETWEEN(1,3)),0),0)&amp;"】")</f>
        <v/>
      </c>
      <c r="BK31" s="1028"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1028" t="str">
        <f ca="1">IF('D-2・D-３'!BL31="","","【"&amp;ROUND(IFERROR(IF(ABS('D-2・D-３'!BL31)&gt;=10,IF('D-2・D-３'!BL31&gt;=0,'D-2・D-３'!BL31*RANDBETWEEN(80,90)*0.01,'D-2・D-３'!BL31*RANDBETWEEN(110,120)*0.01),'D-2・D-３'!BL31-RANDBETWEEN(1,3)),0),0)&amp;"～"&amp;ROUND(IFERROR(IF(ABS('D-2・D-３'!BL31)&gt;=10,IF('D-2・D-３'!BL31&gt;=0,'D-2・D-３'!BL31*RANDBETWEEN(110,120)*0.01,'D-2・D-３'!BL31*RANDBETWEEN(80,90)*0.01),'D-2・D-３'!BL31+RANDBETWEEN(1,3)),0),0)&amp;"】")</f>
        <v/>
      </c>
      <c r="BM31" s="1026" t="str">
        <f>IF('D-2・D-３'!BM31="","",'D-2・D-３'!BM31)</f>
        <v/>
      </c>
      <c r="BN31" s="1046" t="str">
        <f>IF('D-2・D-３'!BN31="","",'D-2・D-３'!BN31)</f>
        <v/>
      </c>
      <c r="BO31" s="1028" t="str">
        <f ca="1">IF('D-2・D-３'!BO31="","","【"&amp;ROUND(IFERROR(IF(ABS('D-2・D-３'!BO31)&gt;=10,IF('D-2・D-３'!BO31&gt;=0,'D-2・D-３'!BO31*RANDBETWEEN(80,90)*0.01,'D-2・D-３'!BO31*RANDBETWEEN(110,120)*0.01),'D-2・D-３'!BO31-RANDBETWEEN(1,3)),0),0)&amp;"～"&amp;ROUND(IFERROR(IF(ABS('D-2・D-３'!BO31)&gt;=10,IF('D-2・D-３'!BO31&gt;=0,'D-2・D-３'!BO31*RANDBETWEEN(110,120)*0.01,'D-2・D-３'!BO31*RANDBETWEEN(80,90)*0.01),'D-2・D-３'!BO31+RANDBETWEEN(1,3)),0),0)&amp;"】")</f>
        <v/>
      </c>
      <c r="BP31" s="1028" t="str">
        <f ca="1">IF('D-2・D-３'!BP31="","","【"&amp;ROUND(IFERROR(IF(ABS('D-2・D-３'!BP31)&gt;=10,IF('D-2・D-３'!BP31&gt;=0,'D-2・D-３'!BP31*RANDBETWEEN(80,90)*0.01,'D-2・D-３'!BP31*RANDBETWEEN(110,120)*0.01),'D-2・D-３'!BP31-RANDBETWEEN(1,3)),0),0)&amp;"～"&amp;ROUND(IFERROR(IF(ABS('D-2・D-３'!BP31)&gt;=10,IF('D-2・D-３'!BP31&gt;=0,'D-2・D-３'!BP31*RANDBETWEEN(110,120)*0.01,'D-2・D-３'!BP31*RANDBETWEEN(80,90)*0.01),'D-2・D-３'!BP31+RANDBETWEEN(1,3)),0),0)&amp;"】")</f>
        <v/>
      </c>
      <c r="BQ31" s="1028" t="str">
        <f ca="1">IF('D-2・D-３'!BQ31="","","【"&amp;ROUND(IFERROR(IF(ABS('D-2・D-３'!BQ31)&gt;=10,IF('D-2・D-３'!BQ31&gt;=0,'D-2・D-３'!BQ31*RANDBETWEEN(80,90)*0.01,'D-2・D-３'!BQ31*RANDBETWEEN(110,120)*0.01),'D-2・D-３'!BQ31-RANDBETWEEN(1,3)),0),0)&amp;"～"&amp;ROUND(IFERROR(IF(ABS('D-2・D-３'!BQ31)&gt;=10,IF('D-2・D-３'!BQ31&gt;=0,'D-2・D-３'!BQ31*RANDBETWEEN(110,120)*0.01,'D-2・D-３'!BQ31*RANDBETWEEN(80,90)*0.01),'D-2・D-３'!BQ31+RANDBETWEEN(1,3)),0),0)&amp;"】")</f>
        <v/>
      </c>
      <c r="BR31" s="1028" t="str">
        <f ca="1">IF('D-2・D-３'!BR31="","","【"&amp;ROUND(IFERROR(IF(ABS('D-2・D-３'!BR31)&gt;=10,IF('D-2・D-３'!BR31&gt;=0,'D-2・D-３'!BR31*RANDBETWEEN(80,90)*0.01,'D-2・D-３'!BR31*RANDBETWEEN(110,120)*0.01),'D-2・D-３'!BR31-RANDBETWEEN(1,3)),0),0)&amp;"～"&amp;ROUND(IFERROR(IF(ABS('D-2・D-３'!BR31)&gt;=10,IF('D-2・D-３'!BR31&gt;=0,'D-2・D-３'!BR31*RANDBETWEEN(110,120)*0.01,'D-2・D-３'!BR31*RANDBETWEEN(80,90)*0.01),'D-2・D-３'!BR31+RANDBETWEEN(1,3)),0),0)&amp;"】")</f>
        <v/>
      </c>
      <c r="BS31" s="1028" t="str">
        <f ca="1">IF('D-2・D-３'!BS31="","","【"&amp;ROUND(IFERROR(IF(ABS('D-2・D-３'!BS31)&gt;=10,IF('D-2・D-３'!BS31&gt;=0,'D-2・D-３'!BS31*RANDBETWEEN(80,90)*0.01,'D-2・D-３'!BS31*RANDBETWEEN(110,120)*0.01),'D-2・D-３'!BS31-RANDBETWEEN(1,3)),0),0)&amp;"～"&amp;ROUND(IFERROR(IF(ABS('D-2・D-３'!BS31)&gt;=10,IF('D-2・D-３'!BS31&gt;=0,'D-2・D-３'!BS31*RANDBETWEEN(110,120)*0.01,'D-2・D-３'!BS31*RANDBETWEEN(80,90)*0.01),'D-2・D-３'!BS31+RANDBETWEEN(1,3)),0),0)&amp;"】")</f>
        <v/>
      </c>
      <c r="BT31" s="1034" t="str">
        <f ca="1">IF('D-2・D-３'!BT31="","","【"&amp;ROUND(IFERROR(IF(ABS('D-2・D-３'!BT31)&gt;=10,IF('D-2・D-３'!BT31&gt;=0,'D-2・D-３'!BT31*RANDBETWEEN(80,90)*0.01,'D-2・D-３'!BT31*RANDBETWEEN(110,120)*0.01),'D-2・D-３'!BT31-RANDBETWEEN(1,3)),0),0)&amp;"～"&amp;ROUND(IFERROR(IF(ABS('D-2・D-３'!BT31)&gt;=10,IF('D-2・D-３'!BT31&gt;=0,'D-2・D-３'!BT31*RANDBETWEEN(110,120)*0.01,'D-2・D-３'!BT31*RANDBETWEEN(80,90)*0.01),'D-2・D-３'!BT31+RANDBETWEEN(1,3)),0),0)&amp;"】")</f>
        <v/>
      </c>
    </row>
    <row r="32" spans="2:72" ht="18" customHeight="1" thickTop="1" thickBot="1" x14ac:dyDescent="0.2">
      <c r="B32" s="1354" t="s">
        <v>640</v>
      </c>
      <c r="C32" s="1355"/>
      <c r="D32" s="1035" t="s">
        <v>218</v>
      </c>
      <c r="E32" s="1035" t="s">
        <v>218</v>
      </c>
      <c r="F32" s="1035" t="s">
        <v>218</v>
      </c>
      <c r="G32" s="1035" t="s">
        <v>218</v>
      </c>
      <c r="H32" s="1035" t="s">
        <v>218</v>
      </c>
      <c r="I32" s="1035" t="s">
        <v>218</v>
      </c>
      <c r="J32" s="1035" t="s">
        <v>218</v>
      </c>
      <c r="K32" s="1035" t="s">
        <v>218</v>
      </c>
      <c r="L32" s="1035" t="s">
        <v>218</v>
      </c>
      <c r="M32" s="1035" t="s">
        <v>218</v>
      </c>
      <c r="N32" s="1035" t="s">
        <v>218</v>
      </c>
      <c r="O32" s="1035" t="s">
        <v>218</v>
      </c>
      <c r="P32" s="1035" t="s">
        <v>218</v>
      </c>
      <c r="Q32" s="1035" t="s">
        <v>218</v>
      </c>
      <c r="R32" s="1035" t="s">
        <v>218</v>
      </c>
      <c r="S32" s="1035" t="s">
        <v>218</v>
      </c>
      <c r="T32" s="1035" t="s">
        <v>218</v>
      </c>
      <c r="U32" s="1035" t="s">
        <v>218</v>
      </c>
      <c r="V32" s="1035" t="s">
        <v>218</v>
      </c>
      <c r="W32" s="1035" t="s">
        <v>218</v>
      </c>
      <c r="X32" s="1035" t="s">
        <v>218</v>
      </c>
      <c r="Y32" s="1035" t="s">
        <v>218</v>
      </c>
      <c r="Z32" s="1035" t="s">
        <v>218</v>
      </c>
      <c r="AA32" s="1035" t="s">
        <v>218</v>
      </c>
      <c r="AB32" s="1035" t="s">
        <v>218</v>
      </c>
      <c r="AC32" s="1035" t="s">
        <v>218</v>
      </c>
      <c r="AD32" s="1035" t="s">
        <v>218</v>
      </c>
      <c r="AE32" s="1035" t="s">
        <v>218</v>
      </c>
      <c r="AF32" s="1035" t="s">
        <v>218</v>
      </c>
      <c r="AG32" s="1035" t="s">
        <v>218</v>
      </c>
      <c r="AH32" s="1035" t="s">
        <v>218</v>
      </c>
      <c r="AI32" s="1036" t="str">
        <f ca="1">IF('D-2・D-３'!AI32="","","【"&amp;ROUND(IFERROR(IF(ABS('D-2・D-３'!AI32)&gt;=10,IF('D-2・D-３'!AI32&gt;=0,'D-2・D-３'!AI32*RANDBETWEEN(80,90)*0.01,'D-2・D-３'!AI32*RANDBETWEEN(110,120)*0.01),'D-2・D-３'!AI32-RANDBETWEEN(1,3)),0),0)&amp;"～"&amp;ROUND(IFERROR(IF(ABS('D-2・D-３'!AI32)&gt;=10,IF('D-2・D-３'!AI32&gt;=0,'D-2・D-３'!AI32*RANDBETWEEN(110,120)*0.01,'D-2・D-３'!AI32*RANDBETWEEN(80,90)*0.01),'D-2・D-３'!AI32+RANDBETWEEN(1,3)),0),0)&amp;"】")</f>
        <v/>
      </c>
      <c r="AJ32" s="1037" t="str">
        <f ca="1">IF('D-2・D-３'!AJ32="","","【"&amp;ROUND(IFERROR(IF(ABS('D-2・D-３'!AJ32)&gt;=10,IF('D-2・D-３'!AJ32&gt;=0,'D-2・D-３'!AJ32*RANDBETWEEN(80,90)*0.01,'D-2・D-３'!AJ32*RANDBETWEEN(110,120)*0.01),'D-2・D-３'!AJ32-RANDBETWEEN(1,3)),0),0)&amp;"～"&amp;ROUND(IFERROR(IF(ABS('D-2・D-３'!AJ32)&gt;=10,IF('D-2・D-３'!AJ32&gt;=0,'D-2・D-３'!AJ32*RANDBETWEEN(110,120)*0.01,'D-2・D-３'!AJ32*RANDBETWEEN(80,90)*0.01),'D-2・D-３'!AJ32+RANDBETWEEN(1,3)),0),0)&amp;"】")</f>
        <v/>
      </c>
      <c r="AK32" s="1036" t="str">
        <f ca="1">IF('D-2・D-３'!AK32="","","【"&amp;ROUND(IFERROR(IF(ABS('D-2・D-３'!AK32)&gt;=10,IF('D-2・D-３'!AK32&gt;=0,'D-2・D-３'!AK32*RANDBETWEEN(80,90)*0.01,'D-2・D-３'!AK32*RANDBETWEEN(110,120)*0.01),'D-2・D-３'!AK32-RANDBETWEEN(1,3)),0),0)&amp;"～"&amp;ROUND(IFERROR(IF(ABS('D-2・D-３'!AK32)&gt;=10,IF('D-2・D-３'!AK32&gt;=0,'D-2・D-３'!AK32*RANDBETWEEN(110,120)*0.01,'D-2・D-３'!AK32*RANDBETWEEN(80,90)*0.01),'D-2・D-３'!AK32+RANDBETWEEN(1,3)),0),0)&amp;"】")</f>
        <v/>
      </c>
      <c r="AL32" s="1035" t="s">
        <v>218</v>
      </c>
      <c r="AM32" s="1035" t="s">
        <v>218</v>
      </c>
      <c r="AN32" s="1036" t="str">
        <f ca="1">IF('D-2・D-３'!AN32="","","【"&amp;ROUND(IFERROR(IF(ABS('D-2・D-３'!AN32)&gt;=10,IF('D-2・D-３'!AN32&gt;=0,'D-2・D-３'!AN32*RANDBETWEEN(80,90)*0.01,'D-2・D-３'!AN32*RANDBETWEEN(110,120)*0.01),'D-2・D-３'!AN32-RANDBETWEEN(1,3)),0),0)&amp;"～"&amp;ROUND(IFERROR(IF(ABS('D-2・D-３'!AN32)&gt;=10,IF('D-2・D-３'!AN32&gt;=0,'D-2・D-３'!AN32*RANDBETWEEN(110,120)*0.01,'D-2・D-３'!AN32*RANDBETWEEN(80,90)*0.01),'D-2・D-３'!AN32+RANDBETWEEN(1,3)),0),0)&amp;"】")</f>
        <v/>
      </c>
      <c r="AO32" s="1035" t="s">
        <v>218</v>
      </c>
      <c r="AP32" s="1035" t="s">
        <v>218</v>
      </c>
      <c r="AQ32" s="1035" t="s">
        <v>218</v>
      </c>
      <c r="AR32" s="1035" t="s">
        <v>218</v>
      </c>
      <c r="AS32" s="1036" t="str">
        <f ca="1">IF('D-2・D-３'!AS32="","","【"&amp;ROUND(IFERROR(IF(ABS('D-2・D-３'!AS32)&gt;=10,IF('D-2・D-３'!AS32&gt;=0,'D-2・D-３'!AS32*RANDBETWEEN(80,90)*0.01,'D-2・D-３'!AS32*RANDBETWEEN(110,120)*0.01),'D-2・D-３'!AS32-RANDBETWEEN(1,3)),0),0)&amp;"～"&amp;ROUND(IFERROR(IF(ABS('D-2・D-３'!AS32)&gt;=10,IF('D-2・D-３'!AS32&gt;=0,'D-2・D-３'!AS32*RANDBETWEEN(110,120)*0.01,'D-2・D-３'!AS32*RANDBETWEEN(80,90)*0.01),'D-2・D-３'!AS32+RANDBETWEEN(1,3)),0),0)&amp;"】")</f>
        <v/>
      </c>
      <c r="AT32" s="1036" t="str">
        <f ca="1">IF('D-2・D-３'!AT32="","","【"&amp;ROUND(IFERROR(IF(ABS('D-2・D-３'!AT32)&gt;=10,IF('D-2・D-３'!AT32&gt;=0,'D-2・D-３'!AT32*RANDBETWEEN(80,90)*0.01,'D-2・D-３'!AT32*RANDBETWEEN(110,120)*0.01),'D-2・D-３'!AT32-RANDBETWEEN(1,3)),0),0)&amp;"～"&amp;ROUND(IFERROR(IF(ABS('D-2・D-３'!AT32)&gt;=10,IF('D-2・D-３'!AT32&gt;=0,'D-2・D-３'!AT32*RANDBETWEEN(110,120)*0.01,'D-2・D-３'!AT32*RANDBETWEEN(80,90)*0.01),'D-2・D-３'!AT32+RANDBETWEEN(1,3)),0),0)&amp;"】")</f>
        <v/>
      </c>
      <c r="AU32" s="1036" t="str">
        <f ca="1">IF('D-2・D-３'!AU32="","","【"&amp;ROUND(IFERROR(IF(ABS('D-2・D-３'!AU32)&gt;=10,IF('D-2・D-３'!AU32&gt;=0,'D-2・D-３'!AU32*RANDBETWEEN(80,90)*0.01,'D-2・D-３'!AU32*RANDBETWEEN(110,120)*0.01),'D-2・D-３'!AU32-RANDBETWEEN(1,3)),0),0)&amp;"～"&amp;ROUND(IFERROR(IF(ABS('D-2・D-３'!AU32)&gt;=10,IF('D-2・D-３'!AU32&gt;=0,'D-2・D-３'!AU32*RANDBETWEEN(110,120)*0.01,'D-2・D-３'!AU32*RANDBETWEEN(80,90)*0.01),'D-2・D-３'!AU32+RANDBETWEEN(1,3)),0),0)&amp;"】")</f>
        <v/>
      </c>
      <c r="AV32" s="1036" t="str">
        <f ca="1">IF('D-2・D-３'!AV32="","","【"&amp;ROUND(IFERROR(IF(ABS('D-2・D-３'!AV32)&gt;=10,IF('D-2・D-３'!AV32&gt;=0,'D-2・D-３'!AV32*RANDBETWEEN(80,90)*0.01,'D-2・D-３'!AV32*RANDBETWEEN(110,120)*0.01),'D-2・D-３'!AV32-RANDBETWEEN(1,3)),0),0)&amp;"～"&amp;ROUND(IFERROR(IF(ABS('D-2・D-３'!AV32)&gt;=10,IF('D-2・D-３'!AV32&gt;=0,'D-2・D-３'!AV32*RANDBETWEEN(110,120)*0.01,'D-2・D-３'!AV32*RANDBETWEEN(80,90)*0.01),'D-2・D-３'!AV32+RANDBETWEEN(1,3)),0),0)&amp;"】")</f>
        <v/>
      </c>
      <c r="AW32" s="1036" t="str">
        <f ca="1">IF('D-2・D-３'!AW32="","","【"&amp;ROUND(IFERROR(IF(ABS('D-2・D-３'!AW32)&gt;=10,IF('D-2・D-３'!AW32&gt;=0,'D-2・D-３'!AW32*RANDBETWEEN(80,90)*0.01,'D-2・D-３'!AW32*RANDBETWEEN(110,120)*0.01),'D-2・D-３'!AW32-RANDBETWEEN(1,3)),0),0)&amp;"～"&amp;ROUND(IFERROR(IF(ABS('D-2・D-３'!AW32)&gt;=10,IF('D-2・D-３'!AW32&gt;=0,'D-2・D-３'!AW32*RANDBETWEEN(110,120)*0.01,'D-2・D-３'!AW32*RANDBETWEEN(80,90)*0.01),'D-2・D-３'!AW32+RANDBETWEEN(1,3)),0),0)&amp;"】")</f>
        <v/>
      </c>
      <c r="AX32" s="1036" t="str">
        <f ca="1">IF('D-2・D-３'!AX32="","","【"&amp;ROUND(IFERROR(IF(ABS('D-2・D-３'!AX32)&gt;=10,IF('D-2・D-３'!AX32&gt;=0,'D-2・D-３'!AX32*RANDBETWEEN(80,90)*0.01,'D-2・D-３'!AX32*RANDBETWEEN(110,120)*0.01),'D-2・D-３'!AX32-RANDBETWEEN(1,3)),0),0)&amp;"～"&amp;ROUND(IFERROR(IF(ABS('D-2・D-３'!AX32)&gt;=10,IF('D-2・D-３'!AX32&gt;=0,'D-2・D-３'!AX32*RANDBETWEEN(110,120)*0.01,'D-2・D-３'!AX32*RANDBETWEEN(80,90)*0.01),'D-2・D-３'!AX32+RANDBETWEEN(1,3)),0),0)&amp;"】")</f>
        <v/>
      </c>
      <c r="AY32" s="1036" t="str">
        <f ca="1">IF('D-2・D-３'!AY32="","","【"&amp;ROUND(IFERROR(IF(ABS('D-2・D-３'!AY32)&gt;=10,IF('D-2・D-３'!AY32&gt;=0,'D-2・D-３'!AY32*RANDBETWEEN(80,90)*0.01,'D-2・D-３'!AY32*RANDBETWEEN(110,120)*0.01),'D-2・D-３'!AY32-RANDBETWEEN(1,3)),0),0)&amp;"～"&amp;ROUND(IFERROR(IF(ABS('D-2・D-３'!AY32)&gt;=10,IF('D-2・D-３'!AY32&gt;=0,'D-2・D-３'!AY32*RANDBETWEEN(110,120)*0.01,'D-2・D-３'!AY32*RANDBETWEEN(80,90)*0.01),'D-2・D-３'!AY32+RANDBETWEEN(1,3)),0),0)&amp;"】")</f>
        <v/>
      </c>
      <c r="AZ32" s="1036" t="str">
        <f ca="1">IF('D-2・D-３'!AZ32="","","【"&amp;ROUND(IFERROR(IF(ABS('D-2・D-３'!AZ32)&gt;=10,IF('D-2・D-３'!AZ32&gt;=0,'D-2・D-３'!AZ32*RANDBETWEEN(80,90)*0.01,'D-2・D-３'!AZ32*RANDBETWEEN(110,120)*0.01),'D-2・D-３'!AZ32-RANDBETWEEN(1,3)),0),0)&amp;"～"&amp;ROUND(IFERROR(IF(ABS('D-2・D-３'!AZ32)&gt;=10,IF('D-2・D-３'!AZ32&gt;=0,'D-2・D-３'!AZ32*RANDBETWEEN(110,120)*0.01,'D-2・D-３'!AZ32*RANDBETWEEN(80,90)*0.01),'D-2・D-３'!AZ32+RANDBETWEEN(1,3)),0),0)&amp;"】")</f>
        <v/>
      </c>
      <c r="BA32" s="1035" t="s">
        <v>218</v>
      </c>
      <c r="BB32" s="1036"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
      </c>
      <c r="BC32" s="1036" t="str">
        <f ca="1">IF('D-2・D-３'!BC32="","","【"&amp;ROUND(IFERROR(IF(ABS('D-2・D-３'!BC32)&gt;=10,IF('D-2・D-３'!BC32&gt;=0,'D-2・D-３'!BC32*RANDBETWEEN(80,90)*0.01,'D-2・D-３'!BC32*RANDBETWEEN(110,120)*0.01),'D-2・D-３'!BC32-RANDBETWEEN(1,3)),0),0)&amp;"～"&amp;ROUND(IFERROR(IF(ABS('D-2・D-３'!BC32)&gt;=10,IF('D-2・D-３'!BC32&gt;=0,'D-2・D-３'!BC32*RANDBETWEEN(110,120)*0.01,'D-2・D-３'!BC32*RANDBETWEEN(80,90)*0.01),'D-2・D-３'!BC32+RANDBETWEEN(1,3)),0),0)&amp;"】")</f>
        <v/>
      </c>
      <c r="BD32" s="1036" t="str">
        <f ca="1">IF('D-2・D-３'!BD32="","","【"&amp;ROUND(IFERROR(IF(ABS('D-2・D-３'!BD32)&gt;=10,IF('D-2・D-３'!BD32&gt;=0,'D-2・D-３'!BD32*RANDBETWEEN(80,90)*0.01,'D-2・D-３'!BD32*RANDBETWEEN(110,120)*0.01),'D-2・D-３'!BD32-RANDBETWEEN(1,3)),0),0)&amp;"～"&amp;ROUND(IFERROR(IF(ABS('D-2・D-３'!BD32)&gt;=10,IF('D-2・D-３'!BD32&gt;=0,'D-2・D-３'!BD32*RANDBETWEEN(110,120)*0.01,'D-2・D-３'!BD32*RANDBETWEEN(80,90)*0.01),'D-2・D-３'!BD32+RANDBETWEEN(1,3)),0),0)&amp;"】")</f>
        <v/>
      </c>
      <c r="BE32" s="1036" t="str">
        <f ca="1">IF('D-2・D-３'!BE32="","","【"&amp;ROUND(IFERROR(IF(ABS('D-2・D-３'!BE32)&gt;=10,IF('D-2・D-３'!BE32&gt;=0,'D-2・D-３'!BE32*RANDBETWEEN(80,90)*0.01,'D-2・D-３'!BE32*RANDBETWEEN(110,120)*0.01),'D-2・D-３'!BE32-RANDBETWEEN(1,3)),0),0)&amp;"～"&amp;ROUND(IFERROR(IF(ABS('D-2・D-３'!BE32)&gt;=10,IF('D-2・D-３'!BE32&gt;=0,'D-2・D-３'!BE32*RANDBETWEEN(110,120)*0.01,'D-2・D-３'!BE32*RANDBETWEEN(80,90)*0.01),'D-2・D-３'!BE32+RANDBETWEEN(1,3)),0),0)&amp;"】")</f>
        <v/>
      </c>
      <c r="BF32" s="1036" t="str">
        <f ca="1">IF('D-2・D-３'!BF32="","","【"&amp;ROUND(IFERROR(IF(ABS('D-2・D-３'!BF32)&gt;=10,IF('D-2・D-３'!BF32&gt;=0,'D-2・D-３'!BF32*RANDBETWEEN(80,90)*0.01,'D-2・D-３'!BF32*RANDBETWEEN(110,120)*0.01),'D-2・D-３'!BF32-RANDBETWEEN(1,3)),0),0)&amp;"～"&amp;ROUND(IFERROR(IF(ABS('D-2・D-３'!BF32)&gt;=10,IF('D-2・D-３'!BF32&gt;=0,'D-2・D-３'!BF32*RANDBETWEEN(110,120)*0.01,'D-2・D-３'!BF32*RANDBETWEEN(80,90)*0.01),'D-2・D-３'!BF32+RANDBETWEEN(1,3)),0),0)&amp;"】")</f>
        <v/>
      </c>
      <c r="BG32" s="1078" t="str">
        <f>IF('D-2・D-３'!BG32="","",'D-2・D-３'!BG32)</f>
        <v>-</v>
      </c>
      <c r="BH32" s="1036"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
      </c>
      <c r="BI32" s="1035" t="s">
        <v>218</v>
      </c>
      <c r="BJ32" s="1036" t="str">
        <f ca="1">IF('D-2・D-３'!BJ32="","","【"&amp;ROUND(IFERROR(IF(ABS('D-2・D-３'!BJ32)&gt;=10,IF('D-2・D-３'!BJ32&gt;=0,'D-2・D-３'!BJ32*RANDBETWEEN(80,90)*0.01,'D-2・D-３'!BJ32*RANDBETWEEN(110,120)*0.01),'D-2・D-３'!BJ32-RANDBETWEEN(1,3)),0),0)&amp;"～"&amp;ROUND(IFERROR(IF(ABS('D-2・D-３'!BJ32)&gt;=10,IF('D-2・D-３'!BJ32&gt;=0,'D-2・D-３'!BJ32*RANDBETWEEN(110,120)*0.01,'D-2・D-３'!BJ32*RANDBETWEEN(80,90)*0.01),'D-2・D-３'!BJ32+RANDBETWEEN(1,3)),0),0)&amp;"】")</f>
        <v/>
      </c>
      <c r="BK32" s="1036"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
      </c>
      <c r="BL32" s="1036" t="str">
        <f ca="1">IF('D-2・D-３'!BL32="","","【"&amp;ROUND(IFERROR(IF(ABS('D-2・D-３'!BL32)&gt;=10,IF('D-2・D-３'!BL32&gt;=0,'D-2・D-３'!BL32*RANDBETWEEN(80,90)*0.01,'D-2・D-３'!BL32*RANDBETWEEN(110,120)*0.01),'D-2・D-３'!BL32-RANDBETWEEN(1,3)),0),0)&amp;"～"&amp;ROUND(IFERROR(IF(ABS('D-2・D-３'!BL32)&gt;=10,IF('D-2・D-３'!BL32&gt;=0,'D-2・D-３'!BL32*RANDBETWEEN(110,120)*0.01,'D-2・D-３'!BL32*RANDBETWEEN(80,90)*0.01),'D-2・D-３'!BL32+RANDBETWEEN(1,3)),0),0)&amp;"】")</f>
        <v/>
      </c>
      <c r="BM32" s="1035" t="s">
        <v>218</v>
      </c>
      <c r="BN32" s="1078" t="str">
        <f>IF('D-2・D-３'!BN32="","",'D-2・D-３'!BN32)</f>
        <v>-</v>
      </c>
      <c r="BO32" s="1036" t="str">
        <f ca="1">IF('D-2・D-３'!BO32="","","【"&amp;ROUND(IFERROR(IF(ABS('D-2・D-３'!BO32)&gt;=10,IF('D-2・D-３'!BO32&gt;=0,'D-2・D-３'!BO32*RANDBETWEEN(80,90)*0.01,'D-2・D-３'!BO32*RANDBETWEEN(110,120)*0.01),'D-2・D-３'!BO32-RANDBETWEEN(1,3)),0),0)&amp;"～"&amp;ROUND(IFERROR(IF(ABS('D-2・D-３'!BO32)&gt;=10,IF('D-2・D-３'!BO32&gt;=0,'D-2・D-３'!BO32*RANDBETWEEN(110,120)*0.01,'D-2・D-３'!BO32*RANDBETWEEN(80,90)*0.01),'D-2・D-３'!BO32+RANDBETWEEN(1,3)),0),0)&amp;"】")</f>
        <v/>
      </c>
      <c r="BP32" s="1036" t="str">
        <f ca="1">IF('D-2・D-３'!BP32="","","【"&amp;ROUND(IFERROR(IF(ABS('D-2・D-３'!BP32)&gt;=10,IF('D-2・D-３'!BP32&gt;=0,'D-2・D-３'!BP32*RANDBETWEEN(80,90)*0.01,'D-2・D-３'!BP32*RANDBETWEEN(110,120)*0.01),'D-2・D-３'!BP32-RANDBETWEEN(1,3)),0),0)&amp;"～"&amp;ROUND(IFERROR(IF(ABS('D-2・D-３'!BP32)&gt;=10,IF('D-2・D-３'!BP32&gt;=0,'D-2・D-３'!BP32*RANDBETWEEN(110,120)*0.01,'D-2・D-３'!BP32*RANDBETWEEN(80,90)*0.01),'D-2・D-３'!BP32+RANDBETWEEN(1,3)),0),0)&amp;"】")</f>
        <v/>
      </c>
      <c r="BQ32" s="1036" t="str">
        <f ca="1">IF('D-2・D-３'!BQ32="","","【"&amp;ROUND(IFERROR(IF(ABS('D-2・D-３'!BQ32)&gt;=10,IF('D-2・D-３'!BQ32&gt;=0,'D-2・D-３'!BQ32*RANDBETWEEN(80,90)*0.01,'D-2・D-３'!BQ32*RANDBETWEEN(110,120)*0.01),'D-2・D-３'!BQ32-RANDBETWEEN(1,3)),0),0)&amp;"～"&amp;ROUND(IFERROR(IF(ABS('D-2・D-３'!BQ32)&gt;=10,IF('D-2・D-３'!BQ32&gt;=0,'D-2・D-３'!BQ32*RANDBETWEEN(110,120)*0.01,'D-2・D-３'!BQ32*RANDBETWEEN(80,90)*0.01),'D-2・D-３'!BQ32+RANDBETWEEN(1,3)),0),0)&amp;"】")</f>
        <v/>
      </c>
      <c r="BR32" s="1036" t="str">
        <f ca="1">IF('D-2・D-３'!BR32="","","【"&amp;ROUND(IFERROR(IF(ABS('D-2・D-３'!BR32)&gt;=10,IF('D-2・D-３'!BR32&gt;=0,'D-2・D-３'!BR32*RANDBETWEEN(80,90)*0.01,'D-2・D-３'!BR32*RANDBETWEEN(110,120)*0.01),'D-2・D-３'!BR32-RANDBETWEEN(1,3)),0),0)&amp;"～"&amp;ROUND(IFERROR(IF(ABS('D-2・D-３'!BR32)&gt;=10,IF('D-2・D-３'!BR32&gt;=0,'D-2・D-３'!BR32*RANDBETWEEN(110,120)*0.01,'D-2・D-３'!BR32*RANDBETWEEN(80,90)*0.01),'D-2・D-３'!BR32+RANDBETWEEN(1,3)),0),0)&amp;"】")</f>
        <v/>
      </c>
      <c r="BS32" s="1036" t="str">
        <f ca="1">IF('D-2・D-３'!BS32="","","【"&amp;ROUND(IFERROR(IF(ABS('D-2・D-３'!BS32)&gt;=10,IF('D-2・D-３'!BS32&gt;=0,'D-2・D-３'!BS32*RANDBETWEEN(80,90)*0.01,'D-2・D-３'!BS32*RANDBETWEEN(110,120)*0.01),'D-2・D-３'!BS32-RANDBETWEEN(1,3)),0),0)&amp;"～"&amp;ROUND(IFERROR(IF(ABS('D-2・D-３'!BS32)&gt;=10,IF('D-2・D-３'!BS32&gt;=0,'D-2・D-３'!BS32*RANDBETWEEN(110,120)*0.01,'D-2・D-３'!BS32*RANDBETWEEN(80,90)*0.01),'D-2・D-３'!BS32+RANDBETWEEN(1,3)),0),0)&amp;"】")</f>
        <v/>
      </c>
      <c r="BT32" s="1038" t="str">
        <f ca="1">IF('D-2・D-３'!BT32="","","【"&amp;ROUND(IFERROR(IF(ABS('D-2・D-３'!BT32)&gt;=10,IF('D-2・D-３'!BT32&gt;=0,'D-2・D-３'!BT32*RANDBETWEEN(80,90)*0.01,'D-2・D-３'!BT32*RANDBETWEEN(110,120)*0.01),'D-2・D-３'!BT32-RANDBETWEEN(1,3)),0),0)&amp;"～"&amp;ROUND(IFERROR(IF(ABS('D-2・D-３'!BT32)&gt;=10,IF('D-2・D-３'!BT32&gt;=0,'D-2・D-３'!BT32*RANDBETWEEN(110,120)*0.01,'D-2・D-３'!BT32*RANDBETWEEN(80,90)*0.01),'D-2・D-３'!BT32+RANDBETWEEN(1,3)),0),0)&amp;"】")</f>
        <v/>
      </c>
    </row>
    <row r="33" spans="38:39" x14ac:dyDescent="0.15">
      <c r="AL33" s="930"/>
      <c r="AM33" s="930"/>
    </row>
    <row r="34" spans="38:39" x14ac:dyDescent="0.15">
      <c r="AL34" s="930"/>
      <c r="AM34" s="930"/>
    </row>
    <row r="35" spans="38:39" ht="13.5" customHeight="1" x14ac:dyDescent="0.15"/>
  </sheetData>
  <dataConsolidate link="1"/>
  <mergeCells count="93">
    <mergeCell ref="B4:D4"/>
    <mergeCell ref="E4:G4"/>
    <mergeCell ref="B7:O7"/>
    <mergeCell ref="B9:B13"/>
    <mergeCell ref="C9:C12"/>
    <mergeCell ref="D10:D12"/>
    <mergeCell ref="E10:E12"/>
    <mergeCell ref="F10:F12"/>
    <mergeCell ref="G10:G12"/>
    <mergeCell ref="H10:H12"/>
    <mergeCell ref="T10:T12"/>
    <mergeCell ref="I10:I12"/>
    <mergeCell ref="J10:J12"/>
    <mergeCell ref="K10:K12"/>
    <mergeCell ref="L10:L12"/>
    <mergeCell ref="M10:M12"/>
    <mergeCell ref="N10:N12"/>
    <mergeCell ref="O10:O12"/>
    <mergeCell ref="Q10:Q12"/>
    <mergeCell ref="R10:R12"/>
    <mergeCell ref="S10:S12"/>
    <mergeCell ref="P10:P12"/>
    <mergeCell ref="AF10:AF12"/>
    <mergeCell ref="U10:U12"/>
    <mergeCell ref="V10:V12"/>
    <mergeCell ref="W10:W12"/>
    <mergeCell ref="X10:X12"/>
    <mergeCell ref="Y10:Y12"/>
    <mergeCell ref="Z10:Z12"/>
    <mergeCell ref="AA10:AA12"/>
    <mergeCell ref="AB10:AB12"/>
    <mergeCell ref="AC10:AC12"/>
    <mergeCell ref="AD10:AD12"/>
    <mergeCell ref="AE10:AE12"/>
    <mergeCell ref="AP10:AP12"/>
    <mergeCell ref="AQ10:AQ12"/>
    <mergeCell ref="AR10:AR12"/>
    <mergeCell ref="AG10:AG12"/>
    <mergeCell ref="AH10:AH12"/>
    <mergeCell ref="AI10:AI12"/>
    <mergeCell ref="AJ10:AJ12"/>
    <mergeCell ref="AK10:AK12"/>
    <mergeCell ref="AL10:AL12"/>
    <mergeCell ref="AN10:AN12"/>
    <mergeCell ref="B15:C15"/>
    <mergeCell ref="BK10:BK12"/>
    <mergeCell ref="BL10:BL12"/>
    <mergeCell ref="BM10:BM12"/>
    <mergeCell ref="BN10:BN12"/>
    <mergeCell ref="BE10:BE12"/>
    <mergeCell ref="BF10:BF12"/>
    <mergeCell ref="BG10:BG12"/>
    <mergeCell ref="BH10:BH12"/>
    <mergeCell ref="BI10:BI12"/>
    <mergeCell ref="BJ10:BJ12"/>
    <mergeCell ref="AY10:AY12"/>
    <mergeCell ref="AZ10:AZ12"/>
    <mergeCell ref="BA10:BA12"/>
    <mergeCell ref="BB10:BB12"/>
    <mergeCell ref="BC10:BC12"/>
    <mergeCell ref="BR10:BR12"/>
    <mergeCell ref="BS10:BS12"/>
    <mergeCell ref="BT10:BT12"/>
    <mergeCell ref="B14:C14"/>
    <mergeCell ref="BO10:BO12"/>
    <mergeCell ref="BP10:BP12"/>
    <mergeCell ref="BD10:BD12"/>
    <mergeCell ref="AS10:AS12"/>
    <mergeCell ref="AT10:AT12"/>
    <mergeCell ref="AU10:AU12"/>
    <mergeCell ref="BQ10:BQ12"/>
    <mergeCell ref="AV10:AV12"/>
    <mergeCell ref="AW10:AW12"/>
    <mergeCell ref="AX10:AX12"/>
    <mergeCell ref="AM10:AM12"/>
    <mergeCell ref="AO10:AO12"/>
    <mergeCell ref="B16:C16"/>
    <mergeCell ref="B17:C17"/>
    <mergeCell ref="B18:C18"/>
    <mergeCell ref="B19:C19"/>
    <mergeCell ref="B20:C20"/>
    <mergeCell ref="B32:C32"/>
    <mergeCell ref="B27:C27"/>
    <mergeCell ref="B21:C21"/>
    <mergeCell ref="B28:C28"/>
    <mergeCell ref="B29:C29"/>
    <mergeCell ref="B30:C30"/>
    <mergeCell ref="B31:C31"/>
    <mergeCell ref="B22:C22"/>
    <mergeCell ref="B23:C23"/>
    <mergeCell ref="B24:C24"/>
    <mergeCell ref="B25:C25"/>
    <mergeCell ref="B26:C26"/>
  </mergeCells>
  <phoneticPr fontId="25"/>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
    <pageSetUpPr fitToPage="1"/>
  </sheetPr>
  <dimension ref="A1:K20"/>
  <sheetViews>
    <sheetView view="pageBreakPreview" zoomScaleNormal="100" zoomScaleSheetLayoutView="100" workbookViewId="0">
      <selection activeCell="D8" sqref="D8:D9"/>
    </sheetView>
  </sheetViews>
  <sheetFormatPr defaultColWidth="9" defaultRowHeight="15" customHeight="1" x14ac:dyDescent="0.15"/>
  <cols>
    <col min="1" max="2" width="2.125" customWidth="1"/>
    <col min="3" max="3" width="4.375" customWidth="1"/>
    <col min="4" max="4" width="24.5" style="5" customWidth="1"/>
    <col min="5" max="10" width="19.125" customWidth="1"/>
    <col min="11" max="11" width="2.125" customWidth="1"/>
    <col min="12" max="20" width="11.625" customWidth="1"/>
  </cols>
  <sheetData>
    <row r="1" spans="1:11" ht="29.1" customHeight="1" x14ac:dyDescent="0.15">
      <c r="A1" s="66"/>
      <c r="B1" s="633" t="str">
        <f>'コード '!A1</f>
        <v>電解二酸化マンガン（本邦生産者）</v>
      </c>
      <c r="C1" s="66"/>
      <c r="D1" s="68"/>
      <c r="E1" s="66"/>
      <c r="F1" s="66"/>
      <c r="G1" s="66"/>
      <c r="H1" s="66"/>
      <c r="I1" s="66"/>
      <c r="J1" s="66"/>
      <c r="K1" s="66"/>
    </row>
    <row r="2" spans="1:11" s="35" customFormat="1" ht="21" customHeight="1" x14ac:dyDescent="0.15">
      <c r="A2" s="64"/>
      <c r="B2" s="368" t="s">
        <v>643</v>
      </c>
      <c r="C2" s="695"/>
      <c r="D2" s="636"/>
      <c r="E2" s="368"/>
      <c r="F2" s="63"/>
      <c r="G2" s="63"/>
      <c r="H2" s="63"/>
      <c r="I2" s="63"/>
      <c r="J2" s="63"/>
      <c r="K2" s="63"/>
    </row>
    <row r="3" spans="1:11" s="35" customFormat="1" ht="7.5" customHeight="1" thickBot="1" x14ac:dyDescent="0.2">
      <c r="A3" s="64"/>
      <c r="B3" s="63"/>
      <c r="C3" s="634"/>
      <c r="D3" s="635"/>
      <c r="E3" s="63"/>
      <c r="F3" s="63"/>
      <c r="G3" s="63"/>
      <c r="H3" s="63"/>
      <c r="I3" s="63"/>
      <c r="J3" s="63"/>
      <c r="K3" s="63"/>
    </row>
    <row r="4" spans="1:11" s="5" customFormat="1" ht="21" customHeight="1" thickBot="1" x14ac:dyDescent="0.2">
      <c r="A4" s="68"/>
      <c r="B4" s="68"/>
      <c r="C4" s="1362" t="s">
        <v>11</v>
      </c>
      <c r="D4" s="1363"/>
      <c r="E4" s="1363"/>
      <c r="F4" s="1363"/>
      <c r="G4" s="1364" t="str">
        <f>IF(様式一覧表!D5="","",様式一覧表!D5)</f>
        <v/>
      </c>
      <c r="H4" s="1365"/>
      <c r="I4" s="63"/>
      <c r="J4" s="63"/>
      <c r="K4" s="636"/>
    </row>
    <row r="5" spans="1:11" s="75" customFormat="1" ht="20.65" customHeight="1" x14ac:dyDescent="0.2">
      <c r="A5" s="70"/>
      <c r="B5" s="134"/>
      <c r="C5" s="636" t="s">
        <v>644</v>
      </c>
      <c r="D5" s="637"/>
      <c r="E5" s="638"/>
      <c r="F5" s="638"/>
      <c r="G5" s="638"/>
      <c r="H5" s="638"/>
      <c r="I5" s="638"/>
      <c r="J5" s="638"/>
      <c r="K5" s="70"/>
    </row>
    <row r="6" spans="1:11" ht="15" customHeight="1" x14ac:dyDescent="0.15">
      <c r="A6" s="66"/>
      <c r="B6" s="66"/>
      <c r="C6" s="66"/>
      <c r="D6" s="68"/>
      <c r="E6" s="66"/>
      <c r="F6" s="66"/>
      <c r="G6" s="66"/>
      <c r="H6" s="66"/>
      <c r="I6" s="66"/>
      <c r="J6" s="66"/>
      <c r="K6" s="66"/>
    </row>
    <row r="7" spans="1:11" ht="15" customHeight="1" thickBot="1" x14ac:dyDescent="0.2">
      <c r="A7" s="66"/>
      <c r="B7" s="66"/>
      <c r="C7" s="66"/>
      <c r="D7" s="68"/>
      <c r="E7" s="66"/>
      <c r="F7" s="66"/>
      <c r="G7" s="66"/>
      <c r="H7" s="66"/>
      <c r="I7" s="66"/>
      <c r="J7" s="66"/>
      <c r="K7" s="66"/>
    </row>
    <row r="8" spans="1:11" s="631" customFormat="1" ht="18" customHeight="1" x14ac:dyDescent="0.15">
      <c r="A8" s="66"/>
      <c r="B8" s="66"/>
      <c r="C8" s="66"/>
      <c r="D8" s="1368" t="s">
        <v>645</v>
      </c>
      <c r="E8" s="1366" t="s">
        <v>646</v>
      </c>
      <c r="F8" s="1366" t="s">
        <v>647</v>
      </c>
      <c r="G8" s="1366" t="s">
        <v>648</v>
      </c>
      <c r="H8" s="1366" t="s">
        <v>649</v>
      </c>
      <c r="I8" s="1358" t="s">
        <v>650</v>
      </c>
      <c r="J8" s="1360" t="s">
        <v>650</v>
      </c>
    </row>
    <row r="9" spans="1:11" s="75" customFormat="1" ht="24.75" customHeight="1" thickBot="1" x14ac:dyDescent="0.2">
      <c r="A9" s="66"/>
      <c r="B9" s="66"/>
      <c r="C9" s="66"/>
      <c r="D9" s="1369"/>
      <c r="E9" s="1367"/>
      <c r="F9" s="1367"/>
      <c r="G9" s="1367"/>
      <c r="H9" s="1367"/>
      <c r="I9" s="1359"/>
      <c r="J9" s="1361"/>
    </row>
    <row r="10" spans="1:11" ht="36" customHeight="1" x14ac:dyDescent="0.15">
      <c r="A10" s="66"/>
      <c r="B10" s="66"/>
      <c r="C10" s="66"/>
      <c r="D10" s="670" t="s">
        <v>651</v>
      </c>
      <c r="E10" s="671"/>
      <c r="F10" s="671"/>
      <c r="G10" s="671"/>
      <c r="H10" s="671"/>
      <c r="I10" s="671"/>
      <c r="J10" s="672"/>
    </row>
    <row r="11" spans="1:11" ht="36" customHeight="1" x14ac:dyDescent="0.15">
      <c r="A11" s="66"/>
      <c r="B11" s="66"/>
      <c r="C11" s="66"/>
      <c r="D11" s="664" t="s">
        <v>652</v>
      </c>
      <c r="E11" s="663"/>
      <c r="F11" s="663"/>
      <c r="G11" s="663"/>
      <c r="H11" s="663"/>
      <c r="I11" s="663"/>
      <c r="J11" s="665"/>
    </row>
    <row r="12" spans="1:11" ht="44.25" customHeight="1" x14ac:dyDescent="0.15">
      <c r="A12" s="66"/>
      <c r="B12" s="66"/>
      <c r="C12" s="66"/>
      <c r="D12" s="666" t="s">
        <v>653</v>
      </c>
      <c r="E12" s="663"/>
      <c r="F12" s="663"/>
      <c r="G12" s="663"/>
      <c r="H12" s="663"/>
      <c r="I12" s="663"/>
      <c r="J12" s="665"/>
    </row>
    <row r="13" spans="1:11" ht="44.25" customHeight="1" x14ac:dyDescent="0.15">
      <c r="A13" s="66"/>
      <c r="B13" s="66"/>
      <c r="C13" s="66"/>
      <c r="D13" s="666" t="s">
        <v>653</v>
      </c>
      <c r="E13" s="663"/>
      <c r="F13" s="663"/>
      <c r="G13" s="663"/>
      <c r="H13" s="663"/>
      <c r="I13" s="663"/>
      <c r="J13" s="665"/>
    </row>
    <row r="14" spans="1:11" ht="44.25" customHeight="1" thickBot="1" x14ac:dyDescent="0.2">
      <c r="A14" s="66"/>
      <c r="B14" s="66"/>
      <c r="C14" s="66"/>
      <c r="D14" s="667" t="s">
        <v>653</v>
      </c>
      <c r="E14" s="668"/>
      <c r="F14" s="668"/>
      <c r="G14" s="668"/>
      <c r="H14" s="668"/>
      <c r="I14" s="668"/>
      <c r="J14" s="669"/>
    </row>
    <row r="15" spans="1:11" ht="15" customHeight="1" x14ac:dyDescent="0.15">
      <c r="A15" s="66"/>
      <c r="B15" s="66"/>
      <c r="C15" s="66"/>
      <c r="D15" s="66"/>
      <c r="E15" s="66"/>
      <c r="F15" s="66"/>
      <c r="G15" s="66"/>
      <c r="H15" s="66"/>
      <c r="I15" s="66"/>
      <c r="J15" s="66"/>
      <c r="K15" s="66"/>
    </row>
    <row r="16" spans="1:11" ht="15" customHeight="1" x14ac:dyDescent="0.15">
      <c r="A16" s="66"/>
      <c r="B16" s="66"/>
      <c r="C16" s="66"/>
      <c r="D16" s="66"/>
      <c r="E16" s="66"/>
      <c r="F16" s="66"/>
      <c r="G16" s="66"/>
      <c r="H16" s="66"/>
      <c r="I16" s="66"/>
      <c r="J16" s="66"/>
      <c r="K16" s="66"/>
    </row>
    <row r="17" spans="3:4" ht="15" customHeight="1" x14ac:dyDescent="0.15">
      <c r="C17" s="631"/>
      <c r="D17" s="632"/>
    </row>
    <row r="18" spans="3:4" ht="15" customHeight="1" x14ac:dyDescent="0.15">
      <c r="C18" s="631"/>
      <c r="D18" s="632"/>
    </row>
    <row r="19" spans="3:4" ht="15" customHeight="1" x14ac:dyDescent="0.15">
      <c r="C19" s="631"/>
      <c r="D19" s="632"/>
    </row>
    <row r="20" spans="3:4" ht="15" customHeight="1" x14ac:dyDescent="0.15">
      <c r="C20" s="631"/>
      <c r="D20" s="632"/>
    </row>
  </sheetData>
  <mergeCells count="9">
    <mergeCell ref="I8:I9"/>
    <mergeCell ref="J8:J9"/>
    <mergeCell ref="C4:F4"/>
    <mergeCell ref="G4:H4"/>
    <mergeCell ref="E8:E9"/>
    <mergeCell ref="F8:F9"/>
    <mergeCell ref="G8:G9"/>
    <mergeCell ref="H8:H9"/>
    <mergeCell ref="D8:D9"/>
  </mergeCells>
  <phoneticPr fontId="25"/>
  <dataValidations count="1">
    <dataValidation type="list" allowBlank="1" showInputMessage="1" showErrorMessage="1" sqref="E10:J14" xr:uid="{00000000-0002-0000-0D00-000000000000}">
      <formula1>"有,無"</formula1>
    </dataValidation>
  </dataValidations>
  <printOptions horizontalCentered="1"/>
  <pageMargins left="0.23622047244094491" right="0.35433070866141736" top="0.55118110236220474" bottom="0.55118110236220474" header="0.31496062992125984" footer="0.31496062992125984"/>
  <pageSetup paperSize="9" scale="66" orientation="portrait" r:id="rId1"/>
  <headerFooter>
    <oddHeader>&amp;R&amp;U開示版・非開示版
&amp;U※上記いずれかに丸をつけてください。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M32"/>
  <sheetViews>
    <sheetView view="pageBreakPreview" topLeftCell="B1" zoomScaleNormal="100" zoomScaleSheetLayoutView="100" workbookViewId="0">
      <selection activeCell="M8" sqref="M8"/>
    </sheetView>
  </sheetViews>
  <sheetFormatPr defaultColWidth="9" defaultRowHeight="13.5" x14ac:dyDescent="0.15"/>
  <cols>
    <col min="1" max="1" width="2.875" style="574" customWidth="1"/>
    <col min="2" max="2" width="9" style="574"/>
    <col min="3" max="3" width="27.375" style="575" customWidth="1"/>
    <col min="4" max="4" width="14.375" style="574" customWidth="1"/>
    <col min="5" max="5" width="53.375" style="574" customWidth="1"/>
    <col min="6" max="6" width="1.125" style="574" customWidth="1"/>
    <col min="7" max="16384" width="9" style="574"/>
  </cols>
  <sheetData>
    <row r="1" spans="1:13" s="571" customFormat="1" ht="23.65" customHeight="1" x14ac:dyDescent="0.15">
      <c r="B1" s="1102" t="s">
        <v>10</v>
      </c>
      <c r="C1" s="1103"/>
      <c r="D1" s="570"/>
    </row>
    <row r="2" spans="1:13" s="571" customFormat="1" ht="14.65" customHeight="1" x14ac:dyDescent="0.15">
      <c r="B2" s="572"/>
      <c r="C2" s="573"/>
    </row>
    <row r="3" spans="1:13" ht="17.25" x14ac:dyDescent="0.15">
      <c r="B3" s="245" t="str">
        <f>'コード '!$A$1</f>
        <v>電解二酸化マンガン（本邦生産者）</v>
      </c>
    </row>
    <row r="4" spans="1:13" s="240" customFormat="1" ht="21" customHeight="1" thickBot="1" x14ac:dyDescent="0.2">
      <c r="A4" s="239"/>
      <c r="C4" s="433"/>
      <c r="M4" s="241"/>
    </row>
    <row r="5" spans="1:13" s="242" customFormat="1" ht="17.25" customHeight="1" thickBot="1" x14ac:dyDescent="0.2">
      <c r="B5" s="1104" t="s">
        <v>11</v>
      </c>
      <c r="C5" s="1105"/>
      <c r="D5" s="1106"/>
      <c r="E5" s="1107"/>
      <c r="F5" s="243"/>
      <c r="G5" s="243"/>
      <c r="H5" s="243"/>
      <c r="I5" s="244"/>
    </row>
    <row r="6" spans="1:13" s="242" customFormat="1" ht="17.25" customHeight="1" x14ac:dyDescent="0.15">
      <c r="B6" s="1108"/>
      <c r="C6" s="1108"/>
      <c r="D6" s="1108"/>
      <c r="E6" s="1108"/>
      <c r="F6" s="371"/>
      <c r="G6" s="243"/>
      <c r="H6" s="243"/>
      <c r="I6" s="243"/>
      <c r="J6" s="243"/>
      <c r="K6" s="244"/>
    </row>
    <row r="7" spans="1:13" s="242" customFormat="1" ht="24.6" customHeight="1" x14ac:dyDescent="0.15">
      <c r="B7" s="259" t="s">
        <v>12</v>
      </c>
      <c r="C7" s="434"/>
      <c r="D7" s="257"/>
      <c r="E7" s="644"/>
      <c r="F7" s="371"/>
      <c r="G7" s="243"/>
      <c r="H7" s="243"/>
      <c r="I7" s="243"/>
      <c r="J7" s="243"/>
      <c r="K7" s="244"/>
    </row>
    <row r="8" spans="1:13" s="242" customFormat="1" ht="24.6" customHeight="1" x14ac:dyDescent="0.15">
      <c r="B8" s="262" t="s">
        <v>13</v>
      </c>
      <c r="C8" s="435"/>
      <c r="D8" s="258"/>
      <c r="E8" s="645"/>
      <c r="F8" s="371"/>
      <c r="G8" s="243"/>
      <c r="H8" s="243"/>
      <c r="I8" s="243"/>
      <c r="J8" s="243"/>
      <c r="K8" s="244"/>
    </row>
    <row r="10" spans="1:13" x14ac:dyDescent="0.15">
      <c r="B10" s="1098" t="s">
        <v>14</v>
      </c>
      <c r="C10" s="1100" t="s">
        <v>15</v>
      </c>
      <c r="D10" s="1098" t="s">
        <v>16</v>
      </c>
      <c r="E10" s="260" t="s">
        <v>17</v>
      </c>
    </row>
    <row r="11" spans="1:13" x14ac:dyDescent="0.15">
      <c r="B11" s="1099"/>
      <c r="C11" s="1101"/>
      <c r="D11" s="1099"/>
      <c r="E11" s="261" t="s">
        <v>18</v>
      </c>
    </row>
    <row r="12" spans="1:13" s="571" customFormat="1" ht="16.5" customHeight="1" x14ac:dyDescent="0.15">
      <c r="B12" s="576">
        <v>1</v>
      </c>
      <c r="C12" s="607" t="s">
        <v>19</v>
      </c>
      <c r="D12" s="577"/>
      <c r="E12" s="578"/>
    </row>
    <row r="13" spans="1:13" ht="14.25" x14ac:dyDescent="0.15">
      <c r="B13" s="576">
        <v>2</v>
      </c>
      <c r="C13" s="608" t="s">
        <v>20</v>
      </c>
      <c r="D13" s="577"/>
      <c r="E13" s="578"/>
    </row>
    <row r="14" spans="1:13" ht="14.25" x14ac:dyDescent="0.15">
      <c r="B14" s="576">
        <v>3</v>
      </c>
      <c r="C14" s="608" t="s">
        <v>21</v>
      </c>
      <c r="D14" s="577"/>
      <c r="E14" s="578"/>
    </row>
    <row r="15" spans="1:13" ht="14.25" x14ac:dyDescent="0.15">
      <c r="B15" s="576">
        <v>4</v>
      </c>
      <c r="C15" s="608" t="s">
        <v>22</v>
      </c>
      <c r="D15" s="577"/>
      <c r="E15" s="578"/>
    </row>
    <row r="16" spans="1:13" ht="14.25" x14ac:dyDescent="0.15">
      <c r="B16" s="576">
        <v>5</v>
      </c>
      <c r="C16" s="608" t="s">
        <v>23</v>
      </c>
      <c r="D16" s="577"/>
      <c r="E16" s="578"/>
    </row>
    <row r="17" spans="2:5" ht="14.25" x14ac:dyDescent="0.15">
      <c r="B17" s="576">
        <v>6</v>
      </c>
      <c r="C17" s="608" t="s">
        <v>24</v>
      </c>
      <c r="D17" s="577"/>
      <c r="E17" s="578"/>
    </row>
    <row r="18" spans="2:5" ht="14.25" x14ac:dyDescent="0.15">
      <c r="B18" s="576">
        <v>7</v>
      </c>
      <c r="C18" s="608" t="s">
        <v>25</v>
      </c>
      <c r="D18" s="577"/>
      <c r="E18" s="578"/>
    </row>
    <row r="19" spans="2:5" ht="14.25" x14ac:dyDescent="0.15">
      <c r="B19" s="576">
        <v>8</v>
      </c>
      <c r="C19" s="608" t="s">
        <v>26</v>
      </c>
      <c r="D19" s="577"/>
      <c r="E19" s="578"/>
    </row>
    <row r="20" spans="2:5" ht="14.25" x14ac:dyDescent="0.15">
      <c r="B20" s="576">
        <v>9</v>
      </c>
      <c r="C20" s="607" t="s">
        <v>27</v>
      </c>
      <c r="D20" s="577"/>
      <c r="E20" s="578"/>
    </row>
    <row r="21" spans="2:5" ht="14.25" x14ac:dyDescent="0.15">
      <c r="B21" s="576">
        <v>10</v>
      </c>
      <c r="C21" s="607" t="s">
        <v>28</v>
      </c>
      <c r="D21" s="577"/>
      <c r="E21" s="578"/>
    </row>
    <row r="22" spans="2:5" ht="14.25" x14ac:dyDescent="0.15">
      <c r="B22" s="576">
        <v>11</v>
      </c>
      <c r="C22" s="607" t="s">
        <v>29</v>
      </c>
      <c r="D22" s="577"/>
      <c r="E22" s="578"/>
    </row>
    <row r="23" spans="2:5" ht="14.25" x14ac:dyDescent="0.15">
      <c r="B23" s="576">
        <v>12</v>
      </c>
      <c r="C23" s="607" t="s">
        <v>30</v>
      </c>
      <c r="D23" s="577"/>
      <c r="E23" s="578"/>
    </row>
    <row r="24" spans="2:5" ht="14.25" x14ac:dyDescent="0.15">
      <c r="B24" s="576">
        <v>13</v>
      </c>
      <c r="C24" s="639" t="s">
        <v>31</v>
      </c>
      <c r="D24" s="577"/>
      <c r="E24" s="578"/>
    </row>
    <row r="25" spans="2:5" ht="14.25" x14ac:dyDescent="0.15">
      <c r="B25" s="576">
        <v>14</v>
      </c>
      <c r="C25" s="607" t="s">
        <v>32</v>
      </c>
      <c r="D25" s="577"/>
      <c r="E25" s="578"/>
    </row>
    <row r="26" spans="2:5" ht="14.25" x14ac:dyDescent="0.15">
      <c r="B26" s="576">
        <v>15</v>
      </c>
      <c r="C26" s="608" t="s">
        <v>33</v>
      </c>
      <c r="D26" s="577"/>
      <c r="E26" s="578"/>
    </row>
    <row r="27" spans="2:5" ht="14.25" x14ac:dyDescent="0.15">
      <c r="B27" s="576">
        <v>16</v>
      </c>
      <c r="C27" s="608" t="s">
        <v>34</v>
      </c>
      <c r="D27" s="577"/>
      <c r="E27" s="578"/>
    </row>
    <row r="28" spans="2:5" ht="14.25" x14ac:dyDescent="0.15">
      <c r="B28" s="576">
        <v>17</v>
      </c>
      <c r="C28" s="607" t="s">
        <v>35</v>
      </c>
      <c r="D28" s="577"/>
      <c r="E28" s="578"/>
    </row>
    <row r="29" spans="2:5" ht="14.25" x14ac:dyDescent="0.15">
      <c r="B29" s="576">
        <v>18</v>
      </c>
      <c r="C29" s="607" t="s">
        <v>36</v>
      </c>
      <c r="D29" s="577"/>
      <c r="E29" s="578"/>
    </row>
    <row r="30" spans="2:5" ht="14.25" x14ac:dyDescent="0.15">
      <c r="B30" s="576">
        <v>19</v>
      </c>
      <c r="C30" s="607" t="s">
        <v>37</v>
      </c>
      <c r="D30" s="577"/>
      <c r="E30" s="578"/>
    </row>
    <row r="31" spans="2:5" ht="14.25" x14ac:dyDescent="0.15">
      <c r="B31" s="576">
        <v>20</v>
      </c>
      <c r="C31" s="639" t="s">
        <v>38</v>
      </c>
      <c r="D31" s="577"/>
      <c r="E31" s="578"/>
    </row>
    <row r="32" spans="2:5" ht="5.25" customHeight="1" x14ac:dyDescent="0.15"/>
  </sheetData>
  <mergeCells count="7">
    <mergeCell ref="B10:B11"/>
    <mergeCell ref="C10:C11"/>
    <mergeCell ref="D10:D11"/>
    <mergeCell ref="B1:C1"/>
    <mergeCell ref="B5:C5"/>
    <mergeCell ref="D5:E5"/>
    <mergeCell ref="B6:E6"/>
  </mergeCells>
  <phoneticPr fontId="25"/>
  <dataValidations disablePrompts="1" count="1">
    <dataValidation type="list" allowBlank="1" showInputMessage="1" sqref="E12:E31" xr:uid="{00000000-0002-0000-0000-000000000000}">
      <formula1>"提出なし"</formula1>
    </dataValidation>
  </dataValidations>
  <pageMargins left="0.23622047244094491" right="0.35433070866141736" top="0.74803149606299213" bottom="0.74803149606299213" header="0.31496062992125984" footer="0.31496062992125984"/>
  <pageSetup paperSize="9" scale="93" orientation="portrait" r:id="rId1"/>
  <headerFooter>
    <oddHeader xml:space="preserve">&amp;L
&amp;R&amp;U開示版・非開示版&amp;U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5">
    <pageSetUpPr fitToPage="1"/>
  </sheetPr>
  <dimension ref="B1:W62"/>
  <sheetViews>
    <sheetView view="pageBreakPreview" zoomScale="80" zoomScaleNormal="100" zoomScaleSheetLayoutView="80" workbookViewId="0">
      <selection activeCell="J10" sqref="J10"/>
    </sheetView>
  </sheetViews>
  <sheetFormatPr defaultColWidth="9" defaultRowHeight="15" customHeight="1" x14ac:dyDescent="0.15"/>
  <cols>
    <col min="1" max="2" width="2.125" customWidth="1"/>
    <col min="3" max="3" width="4.375" customWidth="1"/>
    <col min="4" max="4" width="3.125" customWidth="1"/>
    <col min="5" max="5" width="3.375" customWidth="1"/>
    <col min="6" max="6" width="6.875" customWidth="1"/>
    <col min="7" max="7" width="30.625" customWidth="1"/>
    <col min="8" max="8" width="3.625" customWidth="1"/>
    <col min="9" max="13" width="17.125" customWidth="1"/>
    <col min="14" max="14" width="18.375" customWidth="1"/>
    <col min="15" max="15" width="2.125" customWidth="1"/>
    <col min="16" max="32" width="11.625" customWidth="1"/>
  </cols>
  <sheetData>
    <row r="1" spans="2:23" ht="29.1" customHeight="1" x14ac:dyDescent="0.15">
      <c r="B1" s="245" t="str">
        <f>'コード '!A1</f>
        <v>電解二酸化マンガン（本邦生産者）</v>
      </c>
    </row>
    <row r="2" spans="2:23" s="35" customFormat="1" ht="21" customHeight="1" x14ac:dyDescent="0.15">
      <c r="B2" s="107" t="s">
        <v>654</v>
      </c>
      <c r="C2" s="136"/>
      <c r="D2" s="135"/>
      <c r="E2" s="135"/>
      <c r="F2" s="135"/>
      <c r="G2" s="135"/>
      <c r="H2" s="135"/>
      <c r="I2" s="135"/>
      <c r="J2" s="135"/>
      <c r="K2" s="135"/>
      <c r="L2" s="135"/>
      <c r="M2" s="135"/>
      <c r="N2" s="135"/>
      <c r="O2" s="135"/>
      <c r="P2" s="135"/>
      <c r="Q2" s="135"/>
      <c r="R2" s="135"/>
      <c r="S2" s="135"/>
      <c r="T2" s="135"/>
      <c r="U2" s="135"/>
      <c r="V2" s="135"/>
      <c r="W2" s="135"/>
    </row>
    <row r="3" spans="2:23" s="35" customFormat="1" ht="7.5" customHeight="1" thickBot="1" x14ac:dyDescent="0.2">
      <c r="B3" s="135"/>
      <c r="C3" s="136"/>
      <c r="D3" s="135"/>
      <c r="E3" s="135"/>
      <c r="F3" s="135"/>
      <c r="G3" s="135"/>
      <c r="H3" s="135"/>
      <c r="I3" s="135"/>
      <c r="J3" s="135"/>
      <c r="K3" s="135"/>
      <c r="L3" s="135"/>
      <c r="M3" s="135"/>
      <c r="N3" s="135"/>
      <c r="O3" s="135"/>
      <c r="P3" s="135"/>
      <c r="Q3" s="135"/>
      <c r="R3" s="135"/>
      <c r="S3" s="135"/>
      <c r="T3" s="135"/>
      <c r="U3" s="135"/>
      <c r="V3" s="135"/>
      <c r="W3" s="135"/>
    </row>
    <row r="4" spans="2:23" s="5" customFormat="1" ht="21" customHeight="1" thickBot="1" x14ac:dyDescent="0.2">
      <c r="C4" s="1221" t="s">
        <v>11</v>
      </c>
      <c r="D4" s="1222"/>
      <c r="E4" s="1222"/>
      <c r="F4" s="1222"/>
      <c r="G4" s="1371" t="str">
        <f>IF(様式一覧表!D5="","",様式一覧表!D5)</f>
        <v/>
      </c>
      <c r="H4" s="1372"/>
      <c r="I4" s="135"/>
      <c r="J4" s="135"/>
      <c r="K4" s="135"/>
      <c r="L4" s="135"/>
      <c r="M4" s="135"/>
      <c r="N4" s="135"/>
      <c r="O4" s="137"/>
      <c r="P4" s="137"/>
      <c r="Q4" s="137"/>
      <c r="R4" s="137"/>
      <c r="S4" s="137"/>
      <c r="T4" s="137"/>
      <c r="U4" s="137"/>
      <c r="V4" s="137"/>
    </row>
    <row r="5" spans="2:23" s="75" customFormat="1" ht="20.65" customHeight="1" thickBot="1" x14ac:dyDescent="0.25">
      <c r="B5" s="134"/>
      <c r="C5" s="138"/>
      <c r="D5" s="139"/>
      <c r="E5" s="139"/>
      <c r="F5" s="139"/>
      <c r="G5" s="139"/>
      <c r="H5" s="139"/>
      <c r="I5" s="139"/>
      <c r="J5" s="139"/>
      <c r="K5" s="139"/>
      <c r="L5" s="139"/>
      <c r="M5" s="139"/>
      <c r="N5" s="73" t="s">
        <v>655</v>
      </c>
    </row>
    <row r="6" spans="2:23" ht="55.5" customHeight="1" thickBot="1" x14ac:dyDescent="0.2">
      <c r="C6" s="1373"/>
      <c r="D6" s="1374"/>
      <c r="E6" s="1374"/>
      <c r="F6" s="270"/>
      <c r="G6" s="270"/>
      <c r="H6" s="140"/>
      <c r="I6" s="825" t="s">
        <v>224</v>
      </c>
      <c r="J6" s="825" t="s">
        <v>225</v>
      </c>
      <c r="K6" s="898" t="s">
        <v>656</v>
      </c>
      <c r="L6" s="899" t="s">
        <v>657</v>
      </c>
      <c r="M6" s="826" t="s">
        <v>658</v>
      </c>
      <c r="N6" s="827" t="s">
        <v>659</v>
      </c>
    </row>
    <row r="7" spans="2:23" ht="18.600000000000001" customHeight="1" x14ac:dyDescent="0.15">
      <c r="C7" s="141" t="s">
        <v>660</v>
      </c>
      <c r="D7" s="142"/>
      <c r="E7" s="142"/>
      <c r="F7" s="142"/>
      <c r="G7" s="142"/>
      <c r="H7" s="143"/>
      <c r="I7" s="294"/>
      <c r="J7" s="294"/>
      <c r="K7" s="294"/>
      <c r="L7" s="333"/>
      <c r="M7" s="897"/>
      <c r="N7" s="295"/>
    </row>
    <row r="8" spans="2:23" ht="18.600000000000001" customHeight="1" x14ac:dyDescent="0.15">
      <c r="C8" s="144" t="s">
        <v>661</v>
      </c>
      <c r="D8" s="145"/>
      <c r="E8" s="145"/>
      <c r="F8" s="145"/>
      <c r="G8" s="145"/>
      <c r="H8" s="146"/>
      <c r="I8" s="296">
        <f>I41+I42+I43</f>
        <v>0</v>
      </c>
      <c r="J8" s="296">
        <f t="shared" ref="J8:M8" si="0">J41+J42+J43</f>
        <v>0</v>
      </c>
      <c r="K8" s="296">
        <f t="shared" si="0"/>
        <v>0</v>
      </c>
      <c r="L8" s="296">
        <f t="shared" si="0"/>
        <v>0</v>
      </c>
      <c r="M8" s="296">
        <f t="shared" si="0"/>
        <v>0</v>
      </c>
      <c r="N8" s="297">
        <f>N41+N42+N43</f>
        <v>0</v>
      </c>
    </row>
    <row r="9" spans="2:23" ht="18.600000000000001" customHeight="1" x14ac:dyDescent="0.15">
      <c r="C9" s="147"/>
      <c r="D9" s="306" t="s">
        <v>662</v>
      </c>
      <c r="E9" s="145" t="s">
        <v>663</v>
      </c>
      <c r="F9" s="145"/>
      <c r="G9" s="145"/>
      <c r="H9" s="146"/>
      <c r="I9" s="296">
        <f>SUM(I10:I21)</f>
        <v>0</v>
      </c>
      <c r="J9" s="296">
        <f t="shared" ref="J9:M9" si="1">SUM(J10:J21)</f>
        <v>0</v>
      </c>
      <c r="K9" s="296">
        <f t="shared" si="1"/>
        <v>0</v>
      </c>
      <c r="L9" s="296">
        <f t="shared" si="1"/>
        <v>0</v>
      </c>
      <c r="M9" s="296">
        <f t="shared" si="1"/>
        <v>0</v>
      </c>
      <c r="N9" s="297">
        <f>SUM(N10:N21)</f>
        <v>0</v>
      </c>
    </row>
    <row r="10" spans="2:23" ht="18.600000000000001" customHeight="1" x14ac:dyDescent="0.15">
      <c r="C10" s="147"/>
      <c r="D10" s="298"/>
      <c r="E10" s="643" t="s">
        <v>664</v>
      </c>
      <c r="F10" s="643" t="s">
        <v>665</v>
      </c>
      <c r="G10" s="643"/>
      <c r="H10" s="299"/>
      <c r="I10" s="300"/>
      <c r="J10" s="300"/>
      <c r="K10" s="300"/>
      <c r="L10" s="300"/>
      <c r="M10" s="300"/>
      <c r="N10" s="301"/>
      <c r="Q10" s="203"/>
      <c r="R10" s="203"/>
      <c r="S10" s="203"/>
    </row>
    <row r="11" spans="2:23" ht="18.600000000000001" customHeight="1" x14ac:dyDescent="0.15">
      <c r="C11" s="147"/>
      <c r="D11" s="298"/>
      <c r="E11" s="643" t="s">
        <v>666</v>
      </c>
      <c r="F11" s="1375"/>
      <c r="G11" s="1375"/>
      <c r="H11" s="299"/>
      <c r="I11" s="300"/>
      <c r="J11" s="300"/>
      <c r="K11" s="300"/>
      <c r="L11" s="300"/>
      <c r="M11" s="300"/>
      <c r="N11" s="301"/>
      <c r="Q11" s="203"/>
      <c r="R11" s="203"/>
      <c r="S11" s="203"/>
    </row>
    <row r="12" spans="2:23" ht="18.600000000000001" customHeight="1" x14ac:dyDescent="0.15">
      <c r="C12" s="147"/>
      <c r="D12" s="298"/>
      <c r="E12" s="643" t="s">
        <v>667</v>
      </c>
      <c r="F12" s="1375"/>
      <c r="G12" s="1375"/>
      <c r="H12" s="299"/>
      <c r="I12" s="300"/>
      <c r="J12" s="300"/>
      <c r="K12" s="300"/>
      <c r="L12" s="300"/>
      <c r="M12" s="300"/>
      <c r="N12" s="301"/>
      <c r="Q12" s="203"/>
      <c r="R12" s="203"/>
      <c r="S12" s="203"/>
    </row>
    <row r="13" spans="2:23" ht="18.600000000000001" customHeight="1" x14ac:dyDescent="0.15">
      <c r="C13" s="147"/>
      <c r="D13" s="298"/>
      <c r="E13" s="643" t="s">
        <v>668</v>
      </c>
      <c r="F13" s="1375"/>
      <c r="G13" s="1375"/>
      <c r="H13" s="302"/>
      <c r="I13" s="300"/>
      <c r="J13" s="300"/>
      <c r="K13" s="300"/>
      <c r="L13" s="300"/>
      <c r="M13" s="300"/>
      <c r="N13" s="301"/>
    </row>
    <row r="14" spans="2:23" ht="18.600000000000001" customHeight="1" x14ac:dyDescent="0.15">
      <c r="C14" s="147"/>
      <c r="D14" s="298"/>
      <c r="E14" s="643" t="s">
        <v>669</v>
      </c>
      <c r="F14" s="1375"/>
      <c r="G14" s="1375"/>
      <c r="H14" s="302"/>
      <c r="I14" s="300"/>
      <c r="J14" s="300"/>
      <c r="K14" s="300"/>
      <c r="L14" s="300"/>
      <c r="M14" s="300"/>
      <c r="N14" s="301"/>
    </row>
    <row r="15" spans="2:23" ht="18.600000000000001" customHeight="1" x14ac:dyDescent="0.15">
      <c r="C15" s="147"/>
      <c r="D15" s="298"/>
      <c r="E15" s="643" t="s">
        <v>670</v>
      </c>
      <c r="F15" s="1375"/>
      <c r="G15" s="1375"/>
      <c r="H15" s="302"/>
      <c r="I15" s="300"/>
      <c r="J15" s="300"/>
      <c r="K15" s="300"/>
      <c r="L15" s="300"/>
      <c r="M15" s="300"/>
      <c r="N15" s="301"/>
    </row>
    <row r="16" spans="2:23" ht="18.600000000000001" customHeight="1" x14ac:dyDescent="0.15">
      <c r="C16" s="147"/>
      <c r="D16" s="298"/>
      <c r="E16" s="643" t="s">
        <v>671</v>
      </c>
      <c r="F16" s="1375"/>
      <c r="G16" s="1375"/>
      <c r="H16" s="299"/>
      <c r="I16" s="300"/>
      <c r="J16" s="300"/>
      <c r="K16" s="300"/>
      <c r="L16" s="300"/>
      <c r="M16" s="300"/>
      <c r="N16" s="301"/>
    </row>
    <row r="17" spans="3:16" ht="18.600000000000001" customHeight="1" x14ac:dyDescent="0.15">
      <c r="C17" s="147"/>
      <c r="D17" s="298"/>
      <c r="E17" s="643" t="s">
        <v>672</v>
      </c>
      <c r="F17" s="1375"/>
      <c r="G17" s="1375"/>
      <c r="H17" s="299"/>
      <c r="I17" s="300"/>
      <c r="J17" s="300"/>
      <c r="K17" s="300"/>
      <c r="L17" s="300"/>
      <c r="M17" s="300"/>
      <c r="N17" s="301"/>
    </row>
    <row r="18" spans="3:16" ht="18.600000000000001" customHeight="1" x14ac:dyDescent="0.15">
      <c r="C18" s="147"/>
      <c r="D18" s="298"/>
      <c r="E18" s="643" t="s">
        <v>673</v>
      </c>
      <c r="F18" s="643" t="s">
        <v>674</v>
      </c>
      <c r="G18" s="643"/>
      <c r="H18" s="299"/>
      <c r="I18" s="300"/>
      <c r="J18" s="300"/>
      <c r="K18" s="300"/>
      <c r="L18" s="300"/>
      <c r="M18" s="300"/>
      <c r="N18" s="301"/>
    </row>
    <row r="19" spans="3:16" ht="18.600000000000001" customHeight="1" x14ac:dyDescent="0.15">
      <c r="C19" s="147"/>
      <c r="D19" s="298"/>
      <c r="E19" s="643" t="s">
        <v>675</v>
      </c>
      <c r="F19" s="643" t="s">
        <v>676</v>
      </c>
      <c r="G19" s="643"/>
      <c r="H19" s="299"/>
      <c r="I19" s="300"/>
      <c r="J19" s="300"/>
      <c r="K19" s="300"/>
      <c r="L19" s="300"/>
      <c r="M19" s="300"/>
      <c r="N19" s="301"/>
    </row>
    <row r="20" spans="3:16" ht="18.600000000000001" customHeight="1" x14ac:dyDescent="0.15">
      <c r="C20" s="147"/>
      <c r="D20" s="298"/>
      <c r="E20" s="643" t="s">
        <v>677</v>
      </c>
      <c r="F20" s="643"/>
      <c r="G20" s="643"/>
      <c r="H20" s="299"/>
      <c r="I20" s="300"/>
      <c r="J20" s="300"/>
      <c r="K20" s="308"/>
      <c r="L20" s="308"/>
      <c r="M20" s="308"/>
      <c r="N20" s="309"/>
    </row>
    <row r="21" spans="3:16" ht="18.600000000000001" customHeight="1" x14ac:dyDescent="0.15">
      <c r="C21" s="147"/>
      <c r="D21" s="149"/>
      <c r="E21" s="137" t="s">
        <v>678</v>
      </c>
      <c r="F21" s="137"/>
      <c r="G21" s="137"/>
      <c r="H21" s="150"/>
      <c r="I21" s="308"/>
      <c r="J21" s="308"/>
      <c r="K21" s="308"/>
      <c r="L21" s="308"/>
      <c r="M21" s="308"/>
      <c r="N21" s="309"/>
    </row>
    <row r="22" spans="3:16" ht="18.600000000000001" customHeight="1" x14ac:dyDescent="0.15">
      <c r="C22" s="147"/>
      <c r="D22" s="306" t="s">
        <v>679</v>
      </c>
      <c r="E22" s="145" t="s">
        <v>680</v>
      </c>
      <c r="F22" s="145"/>
      <c r="G22" s="145"/>
      <c r="H22" s="146"/>
      <c r="I22" s="296">
        <f>SUM(I23:I25)</f>
        <v>0</v>
      </c>
      <c r="J22" s="296">
        <f t="shared" ref="J22:N22" si="2">SUM(J23:J25)</f>
        <v>0</v>
      </c>
      <c r="K22" s="296">
        <f t="shared" si="2"/>
        <v>0</v>
      </c>
      <c r="L22" s="296">
        <f t="shared" si="2"/>
        <v>0</v>
      </c>
      <c r="M22" s="296">
        <f t="shared" si="2"/>
        <v>0</v>
      </c>
      <c r="N22" s="297">
        <f t="shared" si="2"/>
        <v>0</v>
      </c>
    </row>
    <row r="23" spans="3:16" ht="18.600000000000001" customHeight="1" x14ac:dyDescent="0.15">
      <c r="C23" s="147"/>
      <c r="D23" s="298"/>
      <c r="E23" s="643" t="s">
        <v>664</v>
      </c>
      <c r="F23" s="643" t="s">
        <v>681</v>
      </c>
      <c r="G23" s="643"/>
      <c r="H23" s="299"/>
      <c r="I23" s="300"/>
      <c r="J23" s="300"/>
      <c r="K23" s="300"/>
      <c r="L23" s="300"/>
      <c r="M23" s="300"/>
      <c r="N23" s="301"/>
      <c r="O23" s="201"/>
      <c r="P23" s="201"/>
    </row>
    <row r="24" spans="3:16" ht="18.600000000000001" customHeight="1" x14ac:dyDescent="0.15">
      <c r="C24" s="147"/>
      <c r="D24" s="298"/>
      <c r="E24" s="643" t="s">
        <v>666</v>
      </c>
      <c r="F24" s="643" t="s">
        <v>682</v>
      </c>
      <c r="G24" s="643"/>
      <c r="H24" s="299"/>
      <c r="I24" s="300"/>
      <c r="J24" s="300"/>
      <c r="K24" s="300"/>
      <c r="L24" s="300"/>
      <c r="M24" s="300"/>
      <c r="N24" s="301"/>
      <c r="O24" s="201"/>
      <c r="P24" s="201"/>
    </row>
    <row r="25" spans="3:16" ht="18.600000000000001" customHeight="1" x14ac:dyDescent="0.15">
      <c r="C25" s="147"/>
      <c r="D25" s="307"/>
      <c r="E25" s="137"/>
      <c r="F25" s="137"/>
      <c r="G25" s="137"/>
      <c r="H25" s="150"/>
      <c r="I25" s="654"/>
      <c r="J25" s="654"/>
      <c r="K25" s="654"/>
      <c r="L25" s="654"/>
      <c r="M25" s="654"/>
      <c r="N25" s="655"/>
    </row>
    <row r="26" spans="3:16" ht="18.600000000000001" customHeight="1" x14ac:dyDescent="0.15">
      <c r="C26" s="147"/>
      <c r="D26" s="306" t="s">
        <v>683</v>
      </c>
      <c r="E26" s="145" t="s">
        <v>684</v>
      </c>
      <c r="F26" s="145"/>
      <c r="G26" s="145"/>
      <c r="H26" s="146"/>
      <c r="I26" s="296">
        <f>SUM(I27:I37)</f>
        <v>0</v>
      </c>
      <c r="J26" s="296">
        <f t="shared" ref="J26:M26" si="3">SUM(J27:J37)</f>
        <v>0</v>
      </c>
      <c r="K26" s="296">
        <f t="shared" si="3"/>
        <v>0</v>
      </c>
      <c r="L26" s="296">
        <f t="shared" si="3"/>
        <v>0</v>
      </c>
      <c r="M26" s="296">
        <f t="shared" si="3"/>
        <v>0</v>
      </c>
      <c r="N26" s="297">
        <f>SUM(N27:N37)</f>
        <v>0</v>
      </c>
    </row>
    <row r="27" spans="3:16" ht="18.600000000000001" customHeight="1" x14ac:dyDescent="0.15">
      <c r="C27" s="147"/>
      <c r="D27" s="298"/>
      <c r="E27" s="643" t="s">
        <v>664</v>
      </c>
      <c r="F27" s="1376" t="s">
        <v>685</v>
      </c>
      <c r="G27" s="1376"/>
      <c r="H27" s="299"/>
      <c r="I27" s="300"/>
      <c r="J27" s="300"/>
      <c r="K27" s="300"/>
      <c r="L27" s="300"/>
      <c r="M27" s="300"/>
      <c r="N27" s="301"/>
    </row>
    <row r="28" spans="3:16" ht="18.600000000000001" customHeight="1" x14ac:dyDescent="0.15">
      <c r="C28" s="147"/>
      <c r="D28" s="298"/>
      <c r="E28" s="643" t="s">
        <v>666</v>
      </c>
      <c r="F28" s="1376" t="s">
        <v>686</v>
      </c>
      <c r="G28" s="1377"/>
      <c r="H28" s="299"/>
      <c r="I28" s="300"/>
      <c r="J28" s="300"/>
      <c r="K28" s="300"/>
      <c r="L28" s="300"/>
      <c r="M28" s="300"/>
      <c r="N28" s="301"/>
    </row>
    <row r="29" spans="3:16" ht="18.600000000000001" customHeight="1" x14ac:dyDescent="0.15">
      <c r="C29" s="147"/>
      <c r="D29" s="298"/>
      <c r="E29" s="643" t="s">
        <v>667</v>
      </c>
      <c r="F29" s="1376" t="s">
        <v>687</v>
      </c>
      <c r="G29" s="1377"/>
      <c r="H29" s="299"/>
      <c r="I29" s="300"/>
      <c r="J29" s="300"/>
      <c r="K29" s="300"/>
      <c r="L29" s="300"/>
      <c r="M29" s="300"/>
      <c r="N29" s="301"/>
    </row>
    <row r="30" spans="3:16" ht="18.600000000000001" customHeight="1" x14ac:dyDescent="0.15">
      <c r="C30" s="147"/>
      <c r="D30" s="298"/>
      <c r="E30" s="643" t="s">
        <v>668</v>
      </c>
      <c r="F30" s="1376" t="s">
        <v>688</v>
      </c>
      <c r="G30" s="1377"/>
      <c r="H30" s="299"/>
      <c r="I30" s="300"/>
      <c r="J30" s="300"/>
      <c r="K30" s="300"/>
      <c r="L30" s="300"/>
      <c r="M30" s="300"/>
      <c r="N30" s="301"/>
    </row>
    <row r="31" spans="3:16" ht="18.600000000000001" customHeight="1" x14ac:dyDescent="0.15">
      <c r="C31" s="147"/>
      <c r="D31" s="298"/>
      <c r="E31" s="643" t="s">
        <v>669</v>
      </c>
      <c r="F31" s="1370" t="s">
        <v>689</v>
      </c>
      <c r="G31" s="1370"/>
      <c r="H31" s="302"/>
      <c r="I31" s="300"/>
      <c r="J31" s="300"/>
      <c r="K31" s="300"/>
      <c r="L31" s="300"/>
      <c r="M31" s="300"/>
      <c r="N31" s="301"/>
    </row>
    <row r="32" spans="3:16" ht="18.600000000000001" customHeight="1" x14ac:dyDescent="0.15">
      <c r="C32" s="147"/>
      <c r="D32" s="298"/>
      <c r="E32" s="643" t="s">
        <v>670</v>
      </c>
      <c r="F32" s="1370" t="s">
        <v>690</v>
      </c>
      <c r="G32" s="1370"/>
      <c r="H32" s="302"/>
      <c r="I32" s="300"/>
      <c r="J32" s="300"/>
      <c r="K32" s="300"/>
      <c r="L32" s="300"/>
      <c r="M32" s="300"/>
      <c r="N32" s="301"/>
    </row>
    <row r="33" spans="3:14" ht="18.600000000000001" customHeight="1" x14ac:dyDescent="0.15">
      <c r="C33" s="147"/>
      <c r="D33" s="298"/>
      <c r="E33" s="643" t="s">
        <v>671</v>
      </c>
      <c r="F33" s="1376" t="s">
        <v>691</v>
      </c>
      <c r="G33" s="1376"/>
      <c r="H33" s="299"/>
      <c r="I33" s="300"/>
      <c r="J33" s="300"/>
      <c r="K33" s="300"/>
      <c r="L33" s="300"/>
      <c r="M33" s="300"/>
      <c r="N33" s="301"/>
    </row>
    <row r="34" spans="3:14" ht="18.600000000000001" customHeight="1" x14ac:dyDescent="0.15">
      <c r="C34" s="147"/>
      <c r="D34" s="298"/>
      <c r="E34" s="643" t="s">
        <v>672</v>
      </c>
      <c r="F34" s="643" t="s">
        <v>692</v>
      </c>
      <c r="G34" s="643"/>
      <c r="H34" s="299"/>
      <c r="I34" s="300"/>
      <c r="J34" s="300"/>
      <c r="K34" s="300"/>
      <c r="L34" s="300"/>
      <c r="M34" s="300"/>
      <c r="N34" s="301"/>
    </row>
    <row r="35" spans="3:14" ht="18.600000000000001" customHeight="1" x14ac:dyDescent="0.15">
      <c r="C35" s="147"/>
      <c r="D35" s="298"/>
      <c r="E35" s="643" t="s">
        <v>673</v>
      </c>
      <c r="F35" s="643" t="s">
        <v>693</v>
      </c>
      <c r="G35" s="643"/>
      <c r="H35" s="299"/>
      <c r="I35" s="300"/>
      <c r="J35" s="300"/>
      <c r="K35" s="300"/>
      <c r="L35" s="300"/>
      <c r="M35" s="300"/>
      <c r="N35" s="301"/>
    </row>
    <row r="36" spans="3:14" ht="18.600000000000001" customHeight="1" x14ac:dyDescent="0.15">
      <c r="C36" s="147"/>
      <c r="D36" s="298"/>
      <c r="E36" s="643" t="s">
        <v>675</v>
      </c>
      <c r="F36" s="1376" t="s">
        <v>694</v>
      </c>
      <c r="G36" s="1377"/>
      <c r="H36" s="299"/>
      <c r="I36" s="300"/>
      <c r="J36" s="300"/>
      <c r="K36" s="300"/>
      <c r="L36" s="300"/>
      <c r="M36" s="300"/>
      <c r="N36" s="301"/>
    </row>
    <row r="37" spans="3:14" ht="18.600000000000001" customHeight="1" x14ac:dyDescent="0.15">
      <c r="C37" s="147"/>
      <c r="D37" s="149"/>
      <c r="E37" s="137"/>
      <c r="F37" s="137"/>
      <c r="G37" s="137"/>
      <c r="H37" s="150"/>
      <c r="I37" s="308"/>
      <c r="J37" s="308"/>
      <c r="K37" s="308"/>
      <c r="L37" s="308"/>
      <c r="M37" s="308"/>
      <c r="N37" s="309"/>
    </row>
    <row r="38" spans="3:14" ht="18.600000000000001" customHeight="1" x14ac:dyDescent="0.15">
      <c r="C38" s="147"/>
      <c r="D38" s="310" t="s">
        <v>695</v>
      </c>
      <c r="E38" s="1381" t="s">
        <v>696</v>
      </c>
      <c r="F38" s="1381"/>
      <c r="G38" s="1381"/>
      <c r="H38" s="152"/>
      <c r="I38" s="311">
        <f t="shared" ref="I38:N38" si="4">I9+I22+I26</f>
        <v>0</v>
      </c>
      <c r="J38" s="311">
        <f t="shared" si="4"/>
        <v>0</v>
      </c>
      <c r="K38" s="311">
        <f t="shared" si="4"/>
        <v>0</v>
      </c>
      <c r="L38" s="311">
        <f t="shared" si="4"/>
        <v>0</v>
      </c>
      <c r="M38" s="311">
        <f t="shared" si="4"/>
        <v>0</v>
      </c>
      <c r="N38" s="312">
        <f t="shared" si="4"/>
        <v>0</v>
      </c>
    </row>
    <row r="39" spans="3:14" ht="18.600000000000001" customHeight="1" x14ac:dyDescent="0.15">
      <c r="C39" s="147"/>
      <c r="D39" s="310" t="s">
        <v>697</v>
      </c>
      <c r="E39" s="1381" t="s">
        <v>698</v>
      </c>
      <c r="F39" s="1381"/>
      <c r="G39" s="1381"/>
      <c r="H39" s="152"/>
      <c r="I39" s="313"/>
      <c r="J39" s="313"/>
      <c r="K39" s="313"/>
      <c r="L39" s="313"/>
      <c r="M39" s="313"/>
      <c r="N39" s="314"/>
    </row>
    <row r="40" spans="3:14" ht="18.600000000000001" customHeight="1" x14ac:dyDescent="0.15">
      <c r="C40" s="147"/>
      <c r="D40" s="315" t="s">
        <v>699</v>
      </c>
      <c r="E40" s="1382" t="s">
        <v>700</v>
      </c>
      <c r="F40" s="1382"/>
      <c r="G40" s="1382"/>
      <c r="H40" s="316"/>
      <c r="I40" s="313"/>
      <c r="J40" s="313"/>
      <c r="K40" s="313"/>
      <c r="L40" s="313"/>
      <c r="M40" s="313"/>
      <c r="N40" s="314"/>
    </row>
    <row r="41" spans="3:14" ht="18.600000000000001" customHeight="1" x14ac:dyDescent="0.15">
      <c r="C41" s="147"/>
      <c r="D41" s="310" t="s">
        <v>701</v>
      </c>
      <c r="E41" s="1381" t="s">
        <v>702</v>
      </c>
      <c r="F41" s="1381"/>
      <c r="G41" s="1381"/>
      <c r="H41" s="152"/>
      <c r="I41" s="311">
        <f t="shared" ref="I41:N41" si="5">I38+I39+I40</f>
        <v>0</v>
      </c>
      <c r="J41" s="311">
        <f t="shared" si="5"/>
        <v>0</v>
      </c>
      <c r="K41" s="311">
        <f t="shared" si="5"/>
        <v>0</v>
      </c>
      <c r="L41" s="311">
        <f t="shared" si="5"/>
        <v>0</v>
      </c>
      <c r="M41" s="311">
        <f t="shared" si="5"/>
        <v>0</v>
      </c>
      <c r="N41" s="312">
        <f t="shared" si="5"/>
        <v>0</v>
      </c>
    </row>
    <row r="42" spans="3:14" ht="18.600000000000001" customHeight="1" x14ac:dyDescent="0.15">
      <c r="C42" s="147"/>
      <c r="D42" s="317" t="s">
        <v>703</v>
      </c>
      <c r="E42" s="1381" t="s">
        <v>704</v>
      </c>
      <c r="F42" s="1381"/>
      <c r="G42" s="1381"/>
      <c r="H42" s="152"/>
      <c r="I42" s="698"/>
      <c r="J42" s="698"/>
      <c r="K42" s="698"/>
      <c r="L42" s="698"/>
      <c r="M42" s="699"/>
      <c r="N42" s="700"/>
    </row>
    <row r="43" spans="3:14" ht="18.600000000000001" customHeight="1" thickBot="1" x14ac:dyDescent="0.2">
      <c r="C43" s="147"/>
      <c r="D43" s="317" t="s">
        <v>705</v>
      </c>
      <c r="E43" s="1383" t="s">
        <v>706</v>
      </c>
      <c r="F43" s="1383"/>
      <c r="G43" s="1383"/>
      <c r="H43" s="152"/>
      <c r="I43" s="701"/>
      <c r="J43" s="702"/>
      <c r="K43" s="702"/>
      <c r="L43" s="702"/>
      <c r="M43" s="701"/>
      <c r="N43" s="703"/>
    </row>
    <row r="44" spans="3:14" ht="18.600000000000001" customHeight="1" thickTop="1" x14ac:dyDescent="0.15">
      <c r="C44" s="267" t="s">
        <v>707</v>
      </c>
      <c r="D44" s="268"/>
      <c r="E44" s="268"/>
      <c r="F44" s="268"/>
      <c r="G44" s="268"/>
      <c r="H44" s="269"/>
      <c r="I44" s="318">
        <f t="shared" ref="I44:N44" si="6">I7-I8</f>
        <v>0</v>
      </c>
      <c r="J44" s="318">
        <f t="shared" si="6"/>
        <v>0</v>
      </c>
      <c r="K44" s="318">
        <f t="shared" si="6"/>
        <v>0</v>
      </c>
      <c r="L44" s="318">
        <f t="shared" si="6"/>
        <v>0</v>
      </c>
      <c r="M44" s="318">
        <f t="shared" si="6"/>
        <v>0</v>
      </c>
      <c r="N44" s="319">
        <f t="shared" si="6"/>
        <v>0</v>
      </c>
    </row>
    <row r="45" spans="3:14" ht="18.600000000000001" customHeight="1" thickBot="1" x14ac:dyDescent="0.2">
      <c r="C45" s="144" t="s">
        <v>708</v>
      </c>
      <c r="D45" s="145"/>
      <c r="E45" s="145"/>
      <c r="F45" s="137"/>
      <c r="G45" s="137"/>
      <c r="H45" s="150"/>
      <c r="I45" s="303"/>
      <c r="J45" s="303"/>
      <c r="K45" s="303"/>
      <c r="L45" s="303"/>
      <c r="M45" s="304"/>
      <c r="N45" s="305"/>
    </row>
    <row r="46" spans="3:14" ht="18.600000000000001" customHeight="1" thickTop="1" x14ac:dyDescent="0.15">
      <c r="C46" s="1384" t="s">
        <v>709</v>
      </c>
      <c r="D46" s="1385"/>
      <c r="E46" s="1385"/>
      <c r="F46" s="1385"/>
      <c r="G46" s="1385"/>
      <c r="H46" s="1386"/>
      <c r="I46" s="318">
        <f t="shared" ref="I46:N46" si="7">I44-I45</f>
        <v>0</v>
      </c>
      <c r="J46" s="318">
        <f t="shared" si="7"/>
        <v>0</v>
      </c>
      <c r="K46" s="318">
        <f t="shared" si="7"/>
        <v>0</v>
      </c>
      <c r="L46" s="318">
        <f t="shared" si="7"/>
        <v>0</v>
      </c>
      <c r="M46" s="318">
        <f t="shared" si="7"/>
        <v>0</v>
      </c>
      <c r="N46" s="319">
        <f t="shared" si="7"/>
        <v>0</v>
      </c>
    </row>
    <row r="47" spans="3:14" ht="18.600000000000001" customHeight="1" x14ac:dyDescent="0.15">
      <c r="C47" s="153" t="s">
        <v>710</v>
      </c>
      <c r="D47" s="151"/>
      <c r="E47" s="151"/>
      <c r="F47" s="137"/>
      <c r="G47" s="137"/>
      <c r="H47" s="150"/>
      <c r="I47" s="303"/>
      <c r="J47" s="303"/>
      <c r="K47" s="303"/>
      <c r="L47" s="303"/>
      <c r="M47" s="304"/>
      <c r="N47" s="305"/>
    </row>
    <row r="48" spans="3:14" ht="18.600000000000001" customHeight="1" x14ac:dyDescent="0.15">
      <c r="C48" s="144" t="s">
        <v>711</v>
      </c>
      <c r="D48" s="145"/>
      <c r="E48" s="145"/>
      <c r="F48" s="145"/>
      <c r="G48" s="145"/>
      <c r="H48" s="146"/>
      <c r="I48" s="311">
        <f t="shared" ref="I48:N48" si="8">I49+I50</f>
        <v>0</v>
      </c>
      <c r="J48" s="311">
        <f t="shared" si="8"/>
        <v>0</v>
      </c>
      <c r="K48" s="311">
        <f t="shared" si="8"/>
        <v>0</v>
      </c>
      <c r="L48" s="311">
        <f t="shared" si="8"/>
        <v>0</v>
      </c>
      <c r="M48" s="311">
        <f t="shared" si="8"/>
        <v>0</v>
      </c>
      <c r="N48" s="312">
        <f t="shared" si="8"/>
        <v>0</v>
      </c>
    </row>
    <row r="49" spans="2:14" ht="18.600000000000001" customHeight="1" x14ac:dyDescent="0.15">
      <c r="C49" s="154"/>
      <c r="D49" s="320" t="s">
        <v>712</v>
      </c>
      <c r="E49" s="321"/>
      <c r="F49" s="321"/>
      <c r="G49" s="321"/>
      <c r="H49" s="322"/>
      <c r="I49" s="303"/>
      <c r="J49" s="303"/>
      <c r="K49" s="303"/>
      <c r="L49" s="303"/>
      <c r="M49" s="304"/>
      <c r="N49" s="305"/>
    </row>
    <row r="50" spans="2:14" ht="18.600000000000001" customHeight="1" thickBot="1" x14ac:dyDescent="0.2">
      <c r="C50" s="154"/>
      <c r="D50" s="323" t="s">
        <v>713</v>
      </c>
      <c r="E50" s="324"/>
      <c r="F50" s="324"/>
      <c r="G50" s="324"/>
      <c r="H50" s="325"/>
      <c r="I50" s="326"/>
      <c r="J50" s="326"/>
      <c r="K50" s="326"/>
      <c r="L50" s="326"/>
      <c r="M50" s="621"/>
      <c r="N50" s="327"/>
    </row>
    <row r="51" spans="2:14" ht="18.600000000000001" customHeight="1" thickTop="1" thickBot="1" x14ac:dyDescent="0.2">
      <c r="C51" s="1387" t="s">
        <v>714</v>
      </c>
      <c r="D51" s="1388"/>
      <c r="E51" s="1388"/>
      <c r="F51" s="1388"/>
      <c r="G51" s="1388"/>
      <c r="H51" s="1389"/>
      <c r="I51" s="328">
        <f t="shared" ref="I51:N51" si="9">I46+I47-I48</f>
        <v>0</v>
      </c>
      <c r="J51" s="328">
        <f t="shared" si="9"/>
        <v>0</v>
      </c>
      <c r="K51" s="328">
        <f t="shared" si="9"/>
        <v>0</v>
      </c>
      <c r="L51" s="328">
        <f t="shared" si="9"/>
        <v>0</v>
      </c>
      <c r="M51" s="328">
        <f t="shared" si="9"/>
        <v>0</v>
      </c>
      <c r="N51" s="329">
        <f t="shared" si="9"/>
        <v>0</v>
      </c>
    </row>
    <row r="52" spans="2:14" ht="17.649999999999999" customHeight="1" x14ac:dyDescent="0.15">
      <c r="C52" s="330" t="s">
        <v>715</v>
      </c>
      <c r="D52" s="331"/>
      <c r="E52" s="1379" t="s">
        <v>716</v>
      </c>
      <c r="F52" s="1379"/>
      <c r="G52" s="1379"/>
      <c r="H52" s="332"/>
      <c r="I52" s="333"/>
      <c r="J52" s="333"/>
      <c r="K52" s="333"/>
      <c r="L52" s="333"/>
      <c r="M52" s="622"/>
      <c r="N52" s="334"/>
    </row>
    <row r="53" spans="2:14" ht="17.649999999999999" customHeight="1" thickBot="1" x14ac:dyDescent="0.2">
      <c r="C53" s="335" t="s">
        <v>717</v>
      </c>
      <c r="D53" s="336"/>
      <c r="E53" s="1378" t="s">
        <v>718</v>
      </c>
      <c r="F53" s="1378"/>
      <c r="G53" s="1378"/>
      <c r="H53" s="337"/>
      <c r="I53" s="338"/>
      <c r="J53" s="338"/>
      <c r="K53" s="338"/>
      <c r="L53" s="338"/>
      <c r="M53" s="623"/>
      <c r="N53" s="339"/>
    </row>
    <row r="54" spans="2:14" ht="17.649999999999999" customHeight="1" x14ac:dyDescent="0.15">
      <c r="C54" s="330" t="s">
        <v>719</v>
      </c>
      <c r="D54" s="331"/>
      <c r="E54" s="1379" t="s">
        <v>720</v>
      </c>
      <c r="F54" s="1379"/>
      <c r="G54" s="1379"/>
      <c r="H54" s="340"/>
      <c r="I54" s="341"/>
      <c r="J54" s="341"/>
      <c r="K54" s="341"/>
      <c r="L54" s="341"/>
      <c r="M54" s="624"/>
      <c r="N54" s="342"/>
    </row>
    <row r="55" spans="2:14" ht="17.649999999999999" customHeight="1" thickBot="1" x14ac:dyDescent="0.2">
      <c r="C55" s="335" t="s">
        <v>721</v>
      </c>
      <c r="D55" s="336"/>
      <c r="E55" s="1378" t="s">
        <v>722</v>
      </c>
      <c r="F55" s="1378"/>
      <c r="G55" s="1378"/>
      <c r="H55" s="343"/>
      <c r="I55" s="344"/>
      <c r="J55" s="344"/>
      <c r="K55" s="344"/>
      <c r="L55" s="344"/>
      <c r="M55" s="625"/>
      <c r="N55" s="345"/>
    </row>
    <row r="56" spans="2:14" ht="17.649999999999999" customHeight="1" x14ac:dyDescent="0.15">
      <c r="C56" s="330" t="s">
        <v>723</v>
      </c>
      <c r="D56" s="331"/>
      <c r="E56" s="1379" t="s">
        <v>724</v>
      </c>
      <c r="F56" s="1379"/>
      <c r="G56" s="1379"/>
      <c r="H56" s="340"/>
      <c r="I56" s="341"/>
      <c r="J56" s="341"/>
      <c r="K56" s="341"/>
      <c r="L56" s="341"/>
      <c r="M56" s="624"/>
      <c r="N56" s="342"/>
    </row>
    <row r="57" spans="2:14" ht="17.649999999999999" customHeight="1" thickBot="1" x14ac:dyDescent="0.2">
      <c r="C57" s="335" t="s">
        <v>725</v>
      </c>
      <c r="D57" s="336"/>
      <c r="E57" s="1378" t="s">
        <v>726</v>
      </c>
      <c r="F57" s="1378"/>
      <c r="G57" s="1378"/>
      <c r="H57" s="343"/>
      <c r="I57" s="344"/>
      <c r="J57" s="344"/>
      <c r="K57" s="344"/>
      <c r="L57" s="344"/>
      <c r="M57" s="625"/>
      <c r="N57" s="345"/>
    </row>
    <row r="58" spans="2:14" ht="14.25" customHeight="1" x14ac:dyDescent="0.15">
      <c r="C58" t="s">
        <v>727</v>
      </c>
      <c r="E58" s="1380" t="s">
        <v>728</v>
      </c>
      <c r="F58" s="1380"/>
      <c r="G58" s="1380"/>
      <c r="H58" s="1380"/>
      <c r="I58" s="1380"/>
      <c r="J58" s="1380"/>
      <c r="K58" s="1380"/>
      <c r="L58" s="1380"/>
      <c r="M58" s="1380"/>
      <c r="N58" s="1380"/>
    </row>
    <row r="59" spans="2:14" s="66" customFormat="1" ht="14.25" customHeight="1" x14ac:dyDescent="0.15">
      <c r="B59"/>
      <c r="C59" t="s">
        <v>729</v>
      </c>
      <c r="D59" s="5"/>
      <c r="E59" s="1138" t="s">
        <v>730</v>
      </c>
      <c r="F59" s="1138"/>
      <c r="G59" s="1138"/>
      <c r="H59" s="1138"/>
      <c r="I59" s="1138"/>
      <c r="J59" s="1138"/>
      <c r="K59" s="1138"/>
      <c r="L59" s="1138"/>
      <c r="M59" s="1138"/>
      <c r="N59" s="1138"/>
    </row>
    <row r="60" spans="2:14" s="66" customFormat="1" ht="14.25" customHeight="1" x14ac:dyDescent="0.15">
      <c r="B60"/>
      <c r="C60" t="s">
        <v>731</v>
      </c>
      <c r="D60" s="346"/>
      <c r="E60" s="1380" t="s">
        <v>732</v>
      </c>
      <c r="F60" s="1380"/>
      <c r="G60" s="1380"/>
      <c r="H60" s="1380"/>
      <c r="I60" s="1380"/>
      <c r="J60" s="1380"/>
      <c r="K60" s="1380"/>
      <c r="L60" s="1380"/>
      <c r="M60" s="1380"/>
      <c r="N60" s="1380"/>
    </row>
    <row r="61" spans="2:14" ht="14.25" customHeight="1" x14ac:dyDescent="0.15">
      <c r="C61" t="s">
        <v>733</v>
      </c>
      <c r="D61" s="22"/>
      <c r="E61" s="1380" t="s">
        <v>734</v>
      </c>
      <c r="F61" s="1380"/>
      <c r="G61" s="1380"/>
      <c r="H61" s="1380"/>
      <c r="I61" s="1380"/>
      <c r="J61" s="1380"/>
      <c r="K61" s="1380"/>
      <c r="L61" s="1380"/>
      <c r="M61" s="1380"/>
      <c r="N61" s="1380"/>
    </row>
    <row r="62" spans="2:14" ht="14.25" customHeight="1" x14ac:dyDescent="0.15">
      <c r="C62" t="s">
        <v>735</v>
      </c>
      <c r="D62" s="5"/>
      <c r="E62" s="1138" t="s">
        <v>736</v>
      </c>
      <c r="F62" s="1138"/>
      <c r="G62" s="1138"/>
      <c r="H62" s="1138"/>
      <c r="I62" s="1138"/>
      <c r="J62" s="1138"/>
      <c r="K62" s="1138"/>
      <c r="L62" s="1138"/>
      <c r="M62" s="1138"/>
      <c r="N62" s="1138"/>
    </row>
  </sheetData>
  <mergeCells count="37">
    <mergeCell ref="E52:G52"/>
    <mergeCell ref="F32:G32"/>
    <mergeCell ref="F33:G33"/>
    <mergeCell ref="F36:G36"/>
    <mergeCell ref="E38:G38"/>
    <mergeCell ref="E39:G39"/>
    <mergeCell ref="E40:G40"/>
    <mergeCell ref="E41:G41"/>
    <mergeCell ref="E42:G42"/>
    <mergeCell ref="E43:G43"/>
    <mergeCell ref="C46:H46"/>
    <mergeCell ref="C51:H51"/>
    <mergeCell ref="E62:N62"/>
    <mergeCell ref="E53:G53"/>
    <mergeCell ref="E54:G54"/>
    <mergeCell ref="E55:G55"/>
    <mergeCell ref="E56:G56"/>
    <mergeCell ref="E57:G57"/>
    <mergeCell ref="E58:N58"/>
    <mergeCell ref="E59:N59"/>
    <mergeCell ref="E60:N60"/>
    <mergeCell ref="E61:N61"/>
    <mergeCell ref="F31:G31"/>
    <mergeCell ref="C4:F4"/>
    <mergeCell ref="G4:H4"/>
    <mergeCell ref="C6:E6"/>
    <mergeCell ref="F14:G14"/>
    <mergeCell ref="F15:G15"/>
    <mergeCell ref="F27:G27"/>
    <mergeCell ref="F28:G28"/>
    <mergeCell ref="F29:G29"/>
    <mergeCell ref="F30:G30"/>
    <mergeCell ref="F16:G16"/>
    <mergeCell ref="F12:G12"/>
    <mergeCell ref="F11:G11"/>
    <mergeCell ref="F13:G13"/>
    <mergeCell ref="F17:G17"/>
  </mergeCells>
  <phoneticPr fontId="25"/>
  <printOptions horizontalCentered="1"/>
  <pageMargins left="0.23622047244094491" right="0.35433070866141736" top="0.55118110236220474" bottom="0.55118110236220474" header="0.31496062992125984" footer="0.31496062992125984"/>
  <pageSetup paperSize="9" scale="62" orientation="portrait" r:id="rId1"/>
  <headerFooter>
    <oddHeader>&amp;R&amp;U開示版・非開示版
&amp;U※上記いずれかに丸をつけてください。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59D35-2DA0-4393-B34D-BCBF97EF6475}">
  <sheetPr>
    <tabColor rgb="FF92D050"/>
    <pageSetUpPr fitToPage="1"/>
  </sheetPr>
  <dimension ref="B1:W62"/>
  <sheetViews>
    <sheetView view="pageBreakPreview" zoomScale="80" zoomScaleNormal="75" zoomScaleSheetLayoutView="80" workbookViewId="0">
      <selection activeCell="K38" sqref="K38:N38"/>
    </sheetView>
  </sheetViews>
  <sheetFormatPr defaultColWidth="9" defaultRowHeight="15" customHeight="1" x14ac:dyDescent="0.15"/>
  <cols>
    <col min="1" max="2" width="2.125" customWidth="1"/>
    <col min="3" max="3" width="4.375" customWidth="1"/>
    <col min="4" max="4" width="3.125" customWidth="1"/>
    <col min="5" max="5" width="3.5" customWidth="1"/>
    <col min="6" max="6" width="6.875" customWidth="1"/>
    <col min="7" max="7" width="30.625" customWidth="1"/>
    <col min="8" max="8" width="3.625" customWidth="1"/>
    <col min="9" max="13" width="17.125" customWidth="1"/>
    <col min="14" max="14" width="18.375" customWidth="1"/>
    <col min="15" max="15" width="2.125" customWidth="1"/>
    <col min="16" max="32" width="11.625" customWidth="1"/>
  </cols>
  <sheetData>
    <row r="1" spans="2:23" ht="29.1" customHeight="1" x14ac:dyDescent="0.15">
      <c r="B1" s="245" t="s">
        <v>355</v>
      </c>
    </row>
    <row r="2" spans="2:23" s="35" customFormat="1" ht="21" customHeight="1" x14ac:dyDescent="0.15">
      <c r="B2" s="107" t="s">
        <v>654</v>
      </c>
      <c r="C2" s="136"/>
      <c r="D2" s="135"/>
      <c r="E2" s="135"/>
      <c r="F2" s="135"/>
      <c r="G2" s="135"/>
      <c r="H2" s="135"/>
      <c r="I2" s="451" t="s">
        <v>356</v>
      </c>
      <c r="J2" s="135"/>
      <c r="K2" s="135"/>
      <c r="L2" s="135"/>
      <c r="M2" s="135"/>
      <c r="N2" s="135"/>
      <c r="O2" s="135"/>
      <c r="P2" s="135"/>
      <c r="Q2" s="135"/>
      <c r="R2" s="135"/>
      <c r="S2" s="135"/>
      <c r="T2" s="135"/>
      <c r="U2" s="135"/>
      <c r="V2" s="135"/>
      <c r="W2" s="135"/>
    </row>
    <row r="3" spans="2:23" s="35" customFormat="1" ht="7.5" customHeight="1" thickBot="1" x14ac:dyDescent="0.2">
      <c r="B3" s="135"/>
      <c r="C3" s="136"/>
      <c r="D3" s="135"/>
      <c r="E3" s="135"/>
      <c r="F3" s="135"/>
      <c r="G3" s="135"/>
      <c r="H3" s="135"/>
      <c r="I3" s="135"/>
      <c r="J3" s="135"/>
      <c r="K3" s="135"/>
      <c r="L3" s="135"/>
      <c r="M3" s="135"/>
      <c r="N3" s="135"/>
      <c r="O3" s="135"/>
      <c r="P3" s="135"/>
      <c r="Q3" s="135"/>
      <c r="R3" s="135"/>
      <c r="S3" s="135"/>
      <c r="T3" s="135"/>
      <c r="U3" s="135"/>
      <c r="V3" s="135"/>
      <c r="W3" s="135"/>
    </row>
    <row r="4" spans="2:23" s="5" customFormat="1" ht="21" customHeight="1" thickBot="1" x14ac:dyDescent="0.2">
      <c r="C4" s="1221" t="s">
        <v>11</v>
      </c>
      <c r="D4" s="1222"/>
      <c r="E4" s="1222"/>
      <c r="F4" s="1222"/>
      <c r="G4" s="1371" t="str">
        <f>IF(様式一覧表!D5="","",様式一覧表!D5)</f>
        <v/>
      </c>
      <c r="H4" s="1372"/>
      <c r="I4" s="135"/>
      <c r="J4" s="135"/>
      <c r="K4" s="135"/>
      <c r="L4" s="135"/>
      <c r="M4" s="135"/>
      <c r="N4" s="135"/>
      <c r="O4" s="137"/>
      <c r="P4" s="137"/>
      <c r="Q4" s="137"/>
      <c r="R4" s="137"/>
      <c r="S4" s="137"/>
      <c r="T4" s="137"/>
      <c r="U4" s="137"/>
      <c r="V4" s="137"/>
    </row>
    <row r="5" spans="2:23" s="75" customFormat="1" ht="20.85" customHeight="1" thickBot="1" x14ac:dyDescent="0.25">
      <c r="B5" s="134"/>
      <c r="C5" s="138"/>
      <c r="D5" s="139"/>
      <c r="E5" s="139"/>
      <c r="F5" s="139"/>
      <c r="G5" s="139"/>
      <c r="H5" s="139"/>
      <c r="I5" s="139"/>
      <c r="J5" s="139"/>
      <c r="K5" s="139"/>
      <c r="L5" s="139"/>
      <c r="M5" s="139"/>
      <c r="N5" s="73" t="s">
        <v>655</v>
      </c>
    </row>
    <row r="6" spans="2:23" ht="55.5" customHeight="1" thickBot="1" x14ac:dyDescent="0.2">
      <c r="C6" s="1373"/>
      <c r="D6" s="1374"/>
      <c r="E6" s="1374"/>
      <c r="F6" s="270"/>
      <c r="G6" s="270"/>
      <c r="H6" s="140"/>
      <c r="I6" s="76" t="s">
        <v>224</v>
      </c>
      <c r="J6" s="76" t="s">
        <v>225</v>
      </c>
      <c r="K6" s="76" t="s">
        <v>656</v>
      </c>
      <c r="L6" s="76" t="s">
        <v>657</v>
      </c>
      <c r="M6" s="619" t="s">
        <v>658</v>
      </c>
      <c r="N6" s="293" t="s">
        <v>659</v>
      </c>
    </row>
    <row r="7" spans="2:23" ht="18.600000000000001" customHeight="1" x14ac:dyDescent="0.15">
      <c r="C7" s="141" t="s">
        <v>660</v>
      </c>
      <c r="D7" s="142"/>
      <c r="E7" s="142"/>
      <c r="F7" s="142"/>
      <c r="G7" s="142"/>
      <c r="H7" s="143"/>
      <c r="I7" s="294" t="str">
        <f>IF('F-2-2'!I7="","","【"&amp;(IF(ABS('F-2-2'!I7)&gt;0,100,"0")&amp;"】"))</f>
        <v/>
      </c>
      <c r="J7" s="294" t="str">
        <f>IF('F-2-2'!J7="","","【"&amp;(IF('F-2-2'!J7&gt;='F-2-2'!I7,ROUND(100+ABS('F-2-2'!I7-'F-2-2'!J7)/ABS('F-2-2'!I7/100),0),ROUND(100-ABS('F-2-2'!I7-'F-2-2'!J7)/ABS('F-2-2'!I7/100),0))&amp;"】"))</f>
        <v/>
      </c>
      <c r="K7" s="294" t="str">
        <f>IF('F-2-2'!K7="","","【"&amp;(IF('F-2-2'!K7&gt;='F-2-2'!I7,ROUND(100+ABS('F-2-2'!I7-'F-2-2'!K7)/ABS('F-2-2'!I7/100),0),ROUND(100-ABS('F-2-2'!I7-'F-2-2'!K7)/ABS('F-2-2'!I7/100),0))&amp;"】"))</f>
        <v/>
      </c>
      <c r="L7" s="294" t="str">
        <f>IF('F-2-2'!L7="","","【"&amp;(IF('F-2-2'!L7&gt;='F-2-2'!I7,ROUND(100+ABS('F-2-2'!I7-'F-2-2'!L7)/ABS('F-2-2'!I7/100),0),ROUND(100-ABS('F-2-2'!I7-'F-2-2'!L7)/ABS('F-2-2'!I7/100),0))&amp;"】"))</f>
        <v/>
      </c>
      <c r="M7" s="294" t="str">
        <f>IF('F-2-2'!M7="","","【"&amp;(IF('F-2-2'!M7&gt;='F-2-2'!I7,ROUND(100+ABS('F-2-2'!I7-'F-2-2'!M7)/ABS('F-2-2'!I7/100),0),ROUND(100-ABS('F-2-2'!I7-'F-2-2'!M7)/ABS('F-2-2'!I7/100),0))&amp;"】"))</f>
        <v/>
      </c>
      <c r="N7" s="792" t="str">
        <f>IF('F-2-2'!N7="","","【"&amp;(IF('F-2-2'!N7&gt;='F-2-2'!I7,ROUND(100+ABS('F-2-2'!I7-'F-2-2'!N7)/ABS('F-2-2'!I7/100),0),ROUND(100-ABS('F-2-2'!I7-'F-2-2'!N7)/ABS('F-2-2'!I7/100),0))&amp;"】"))</f>
        <v/>
      </c>
    </row>
    <row r="8" spans="2:23" ht="18.600000000000001" customHeight="1" x14ac:dyDescent="0.15">
      <c r="C8" s="144" t="s">
        <v>661</v>
      </c>
      <c r="D8" s="145"/>
      <c r="E8" s="145"/>
      <c r="F8" s="145"/>
      <c r="G8" s="145"/>
      <c r="H8" s="146"/>
      <c r="I8" s="296" t="str">
        <f>IF('F-2-2'!I8="","","【"&amp;(IF(ABS('F-2-2'!I8)&gt;0,100,"0")&amp;"】"))</f>
        <v>【0】</v>
      </c>
      <c r="J8" s="296" t="e">
        <f>IF('F-2-2'!J8="","","【"&amp;(IF('F-2-2'!J8&gt;='F-2-2'!I8,ROUND(100+ABS('F-2-2'!I8-'F-2-2'!J8)/ABS('F-2-2'!I8/100),0),ROUND(100-ABS('F-2-2'!I8-'F-2-2'!J8)/ABS('F-2-2'!I8/100),0))&amp;"】"))</f>
        <v>#DIV/0!</v>
      </c>
      <c r="K8" s="296" t="e">
        <f>IF('F-2-2'!K8="","","【"&amp;(IF('F-2-2'!K8&gt;='F-2-2'!I8,ROUND(100+ABS('F-2-2'!I8-'F-2-2'!K8)/ABS('F-2-2'!I8/100),0),ROUND(100-ABS('F-2-2'!I8-'F-2-2'!K8)/ABS('F-2-2'!I8/100),0))&amp;"】"))</f>
        <v>#DIV/0!</v>
      </c>
      <c r="L8" s="296" t="e">
        <f>IF('F-2-2'!L8="","","【"&amp;(IF('F-2-2'!L8&gt;='F-2-2'!I8,ROUND(100+ABS('F-2-2'!I8-'F-2-2'!L8)/ABS('F-2-2'!I8/100),0),ROUND(100-ABS('F-2-2'!I8-'F-2-2'!L8)/ABS('F-2-2'!I8/100),0))&amp;"】"))</f>
        <v>#DIV/0!</v>
      </c>
      <c r="M8" s="296" t="e">
        <f>IF('F-2-2'!M8="","","【"&amp;(IF('F-2-2'!M8&gt;='F-2-2'!I8,ROUND(100+ABS('F-2-2'!I8-'F-2-2'!M8)/ABS('F-2-2'!I8/100),0),ROUND(100-ABS('F-2-2'!I8-'F-2-2'!M8)/ABS('F-2-2'!I8/100),0))&amp;"】"))</f>
        <v>#DIV/0!</v>
      </c>
      <c r="N8" s="297" t="e">
        <f>IF('F-2-2'!N8="","","【"&amp;(IF('F-2-2'!N8&gt;='F-2-2'!I8,ROUND(100+ABS('F-2-2'!I8-'F-2-2'!N8)/ABS('F-2-2'!I8/100),0),ROUND(100-ABS('F-2-2'!I8-'F-2-2'!N8)/ABS('F-2-2'!I8/100),0))&amp;"】"))</f>
        <v>#DIV/0!</v>
      </c>
    </row>
    <row r="9" spans="2:23" ht="18.600000000000001" customHeight="1" x14ac:dyDescent="0.15">
      <c r="C9" s="147"/>
      <c r="D9" s="306" t="s">
        <v>662</v>
      </c>
      <c r="E9" s="145" t="s">
        <v>663</v>
      </c>
      <c r="F9" s="145"/>
      <c r="G9" s="145"/>
      <c r="H9" s="146"/>
      <c r="I9" s="296" t="str">
        <f>IF('F-2-2'!I9="","","【"&amp;(IF(ABS('F-2-2'!I9)&gt;0,100,"0")&amp;"】"))</f>
        <v>【0】</v>
      </c>
      <c r="J9" s="296" t="e">
        <f>IF('F-2-2'!J9="","","【"&amp;(IF('F-2-2'!J9&gt;='F-2-2'!I9,ROUND(100+ABS('F-2-2'!I9-'F-2-2'!J9)/ABS('F-2-2'!I9/100),0),ROUND(100-ABS('F-2-2'!I9-'F-2-2'!J9)/ABS('F-2-2'!I9/100),0))&amp;"】"))</f>
        <v>#DIV/0!</v>
      </c>
      <c r="K9" s="296" t="e">
        <f>IF('F-2-2'!K9="","","【"&amp;(IF('F-2-2'!K9&gt;='F-2-2'!I9,ROUND(100+ABS('F-2-2'!I9-'F-2-2'!K9)/ABS('F-2-2'!I9/100),0),ROUND(100-ABS('F-2-2'!I9-'F-2-2'!K9)/ABS('F-2-2'!I9/100),0))&amp;"】"))</f>
        <v>#DIV/0!</v>
      </c>
      <c r="L9" s="296" t="e">
        <f>IF('F-2-2'!L9="","","【"&amp;(IF('F-2-2'!L9&gt;='F-2-2'!I9,ROUND(100+ABS('F-2-2'!I9-'F-2-2'!L9)/ABS('F-2-2'!I9/100),0),ROUND(100-ABS('F-2-2'!I9-'F-2-2'!L9)/ABS('F-2-2'!I9/100),0))&amp;"】"))</f>
        <v>#DIV/0!</v>
      </c>
      <c r="M9" s="296" t="e">
        <f>IF('F-2-2'!M9="","","【"&amp;(IF('F-2-2'!M9&gt;='F-2-2'!I9,ROUND(100+ABS('F-2-2'!I9-'F-2-2'!M9)/ABS('F-2-2'!I9/100),0),ROUND(100-ABS('F-2-2'!I9-'F-2-2'!M9)/ABS('F-2-2'!I9/100),0))&amp;"】"))</f>
        <v>#DIV/0!</v>
      </c>
      <c r="N9" s="297" t="e">
        <f>IF('F-2-2'!N9="","","【"&amp;(IF('F-2-2'!N9&gt;='F-2-2'!I9,ROUND(100+ABS('F-2-2'!I9-'F-2-2'!N9)/ABS('F-2-2'!I9/100),0),ROUND(100-ABS('F-2-2'!I9-'F-2-2'!N9)/ABS('F-2-2'!I9/100),0))&amp;"】"))</f>
        <v>#DIV/0!</v>
      </c>
    </row>
    <row r="10" spans="2:23" ht="18.600000000000001" customHeight="1" x14ac:dyDescent="0.15">
      <c r="C10" s="147"/>
      <c r="D10" s="298"/>
      <c r="E10" s="643" t="s">
        <v>664</v>
      </c>
      <c r="F10" s="643" t="s">
        <v>665</v>
      </c>
      <c r="G10" s="643"/>
      <c r="H10" s="299"/>
      <c r="I10" s="300" t="str">
        <f>IF('F-2-2'!I10="","","【"&amp;(IF(ABS('F-2-2'!I10)&gt;0,100,"0")&amp;"】"))</f>
        <v/>
      </c>
      <c r="J10" s="300" t="str">
        <f>IF('F-2-2'!J10="","","【"&amp;(IF('F-2-2'!J10&gt;='F-2-2'!I10,ROUND(100+ABS('F-2-2'!I10-'F-2-2'!J10)/ABS('F-2-2'!I10/100),0),ROUND(100-ABS('F-2-2'!I10-'F-2-2'!J10)/ABS('F-2-2'!I10/100),0))&amp;"】"))</f>
        <v/>
      </c>
      <c r="K10" s="300" t="str">
        <f>IF('F-2-2'!K10="","","【"&amp;(IF('F-2-2'!K10&gt;='F-2-2'!I10,ROUND(100+ABS('F-2-2'!I10-'F-2-2'!K10)/ABS('F-2-2'!I10/100),0),ROUND(100-ABS('F-2-2'!I10-'F-2-2'!K10)/ABS('F-2-2'!I10/100),0))&amp;"】"))</f>
        <v/>
      </c>
      <c r="L10" s="300" t="str">
        <f>IF('F-2-2'!L10="","","【"&amp;(IF('F-2-2'!L10&gt;='F-2-2'!I10,ROUND(100+ABS('F-2-2'!I10-'F-2-2'!L10)/ABS('F-2-2'!I10/100),0),ROUND(100-ABS('F-2-2'!I10-'F-2-2'!L10)/ABS('F-2-2'!I10/100),0))&amp;"】"))</f>
        <v/>
      </c>
      <c r="M10" s="300" t="str">
        <f>IF('F-2-2'!M10="","","【"&amp;(IF('F-2-2'!M10&gt;='F-2-2'!I10,ROUND(100+ABS('F-2-2'!I10-'F-2-2'!M10)/ABS('F-2-2'!I10/100),0),ROUND(100-ABS('F-2-2'!I10-'F-2-2'!M10)/ABS('F-2-2'!I10/100),0))&amp;"】"))</f>
        <v/>
      </c>
      <c r="N10" s="301" t="str">
        <f>IF('F-2-2'!N10="","","【"&amp;(IF('F-2-2'!N10&gt;='F-2-2'!I10,ROUND(100+ABS('F-2-2'!I10-'F-2-2'!N10)/ABS('F-2-2'!I10/100),0),ROUND(100-ABS('F-2-2'!I10-'F-2-2'!N10)/ABS('F-2-2'!I10/100),0))&amp;"】"))</f>
        <v/>
      </c>
      <c r="Q10" s="203"/>
      <c r="R10" s="203"/>
      <c r="S10" s="203"/>
    </row>
    <row r="11" spans="2:23" ht="18.600000000000001" customHeight="1" x14ac:dyDescent="0.15">
      <c r="C11" s="147"/>
      <c r="D11" s="298"/>
      <c r="E11" s="643" t="s">
        <v>666</v>
      </c>
      <c r="F11" s="1375" t="str">
        <f>IF('F-2-2'!F11="","",'F-2-2'!F11)</f>
        <v/>
      </c>
      <c r="G11" s="1375"/>
      <c r="H11" s="299"/>
      <c r="I11" s="300" t="str">
        <f>IF('F-2-2'!I11="","","【"&amp;(IF(ABS('F-2-2'!I11)&gt;0,100,"0")&amp;"】"))</f>
        <v/>
      </c>
      <c r="J11" s="300" t="str">
        <f>IF('F-2-2'!J11="","","【"&amp;(IF('F-2-2'!J11&gt;='F-2-2'!I11,ROUND(100+ABS('F-2-2'!I11-'F-2-2'!J11)/ABS('F-2-2'!I11/100),0),ROUND(100-ABS('F-2-2'!I11-'F-2-2'!J11)/ABS('F-2-2'!I11/100),0))&amp;"】"))</f>
        <v/>
      </c>
      <c r="K11" s="300" t="str">
        <f>IF('F-2-2'!K11="","","【"&amp;(IF('F-2-2'!K11&gt;='F-2-2'!I11,ROUND(100+ABS('F-2-2'!I11-'F-2-2'!K11)/ABS('F-2-2'!I11/100),0),ROUND(100-ABS('F-2-2'!I11-'F-2-2'!K11)/ABS('F-2-2'!I11/100),0))&amp;"】"))</f>
        <v/>
      </c>
      <c r="L11" s="300" t="str">
        <f>IF('F-2-2'!L11="","","【"&amp;(IF('F-2-2'!L11&gt;='F-2-2'!I11,ROUND(100+ABS('F-2-2'!I11-'F-2-2'!L11)/ABS('F-2-2'!I11/100),0),ROUND(100-ABS('F-2-2'!I11-'F-2-2'!L11)/ABS('F-2-2'!I11/100),0))&amp;"】"))</f>
        <v/>
      </c>
      <c r="M11" s="300" t="str">
        <f>IF('F-2-2'!M11="","","【"&amp;(IF('F-2-2'!M11&gt;='F-2-2'!I11,ROUND(100+ABS('F-2-2'!I11-'F-2-2'!M11)/ABS('F-2-2'!I11/100),0),ROUND(100-ABS('F-2-2'!I11-'F-2-2'!M11)/ABS('F-2-2'!I11/100),0))&amp;"】"))</f>
        <v/>
      </c>
      <c r="N11" s="301" t="str">
        <f>IF('F-2-2'!N11="","","【"&amp;(IF('F-2-2'!N11&gt;='F-2-2'!I11,ROUND(100+ABS('F-2-2'!I11-'F-2-2'!N11)/ABS('F-2-2'!I11/100),0),ROUND(100-ABS('F-2-2'!I11-'F-2-2'!N11)/ABS('F-2-2'!I11/100),0))&amp;"】"))</f>
        <v/>
      </c>
      <c r="Q11" s="203"/>
      <c r="R11" s="203"/>
      <c r="S11" s="203"/>
    </row>
    <row r="12" spans="2:23" ht="18.600000000000001" customHeight="1" x14ac:dyDescent="0.15">
      <c r="C12" s="147"/>
      <c r="D12" s="298"/>
      <c r="E12" s="643" t="s">
        <v>667</v>
      </c>
      <c r="F12" s="1375" t="str">
        <f>IF('F-2-2'!F12="","",'F-2-2'!F12)</f>
        <v/>
      </c>
      <c r="G12" s="1375"/>
      <c r="H12" s="299"/>
      <c r="I12" s="300" t="str">
        <f>IF('F-2-2'!I12="","","【"&amp;(IF(ABS('F-2-2'!I12)&gt;0,100,"0")&amp;"】"))</f>
        <v/>
      </c>
      <c r="J12" s="300" t="str">
        <f>IF('F-2-2'!J12="","","【"&amp;(IF('F-2-2'!J12&gt;='F-2-2'!I12,ROUND(100+ABS('F-2-2'!I12-'F-2-2'!J12)/ABS('F-2-2'!I12/100),0),ROUND(100-ABS('F-2-2'!I12-'F-2-2'!J12)/ABS('F-2-2'!I12/100),0))&amp;"】"))</f>
        <v/>
      </c>
      <c r="K12" s="300" t="str">
        <f>IF('F-2-2'!K12="","","【"&amp;(IF('F-2-2'!K12&gt;='F-2-2'!I12,ROUND(100+ABS('F-2-2'!I12-'F-2-2'!K12)/ABS('F-2-2'!I12/100),0),ROUND(100-ABS('F-2-2'!I12-'F-2-2'!K12)/ABS('F-2-2'!I12/100),0))&amp;"】"))</f>
        <v/>
      </c>
      <c r="L12" s="300" t="str">
        <f>IF('F-2-2'!L12="","","【"&amp;(IF('F-2-2'!L12&gt;='F-2-2'!I12,ROUND(100+ABS('F-2-2'!I12-'F-2-2'!L12)/ABS('F-2-2'!I12/100),0),ROUND(100-ABS('F-2-2'!I12-'F-2-2'!L12)/ABS('F-2-2'!I12/100),0))&amp;"】"))</f>
        <v/>
      </c>
      <c r="M12" s="300" t="str">
        <f>IF('F-2-2'!M12="","","【"&amp;(IF('F-2-2'!M12&gt;='F-2-2'!I12,ROUND(100+ABS('F-2-2'!I12-'F-2-2'!M12)/ABS('F-2-2'!I12/100),0),ROUND(100-ABS('F-2-2'!I12-'F-2-2'!M12)/ABS('F-2-2'!I12/100),0))&amp;"】"))</f>
        <v/>
      </c>
      <c r="N12" s="301" t="str">
        <f>IF('F-2-2'!N12="","","【"&amp;(IF('F-2-2'!N12&gt;='F-2-2'!I12,ROUND(100+ABS('F-2-2'!I12-'F-2-2'!N12)/ABS('F-2-2'!I12/100),0),ROUND(100-ABS('F-2-2'!I12-'F-2-2'!N12)/ABS('F-2-2'!I12/100),0))&amp;"】"))</f>
        <v/>
      </c>
      <c r="Q12" s="203"/>
      <c r="R12" s="203"/>
      <c r="S12" s="203"/>
    </row>
    <row r="13" spans="2:23" ht="18.600000000000001" customHeight="1" x14ac:dyDescent="0.15">
      <c r="C13" s="147"/>
      <c r="D13" s="298"/>
      <c r="E13" s="643" t="s">
        <v>668</v>
      </c>
      <c r="F13" s="1375" t="str">
        <f>IF('F-2-2'!F13="","",'F-2-2'!F13)</f>
        <v/>
      </c>
      <c r="G13" s="1375"/>
      <c r="H13" s="302"/>
      <c r="I13" s="300" t="str">
        <f>IF('F-2-2'!I13="","","【"&amp;(IF(ABS('F-2-2'!I13)&gt;0,100,"0")&amp;"】"))</f>
        <v/>
      </c>
      <c r="J13" s="300" t="str">
        <f>IF('F-2-2'!J13="","","【"&amp;(IF('F-2-2'!J13&gt;='F-2-2'!I13,ROUND(100+ABS('F-2-2'!I13-'F-2-2'!J13)/ABS('F-2-2'!I13/100),0),ROUND(100-ABS('F-2-2'!I13-'F-2-2'!J13)/ABS('F-2-2'!I13/100),0))&amp;"】"))</f>
        <v/>
      </c>
      <c r="K13" s="300" t="str">
        <f>IF('F-2-2'!K13="","","【"&amp;(IF('F-2-2'!K13&gt;='F-2-2'!I13,ROUND(100+ABS('F-2-2'!I13-'F-2-2'!K13)/ABS('F-2-2'!I13/100),0),ROUND(100-ABS('F-2-2'!I13-'F-2-2'!K13)/ABS('F-2-2'!I13/100),0))&amp;"】"))</f>
        <v/>
      </c>
      <c r="L13" s="300" t="str">
        <f>IF('F-2-2'!L13="","","【"&amp;(IF('F-2-2'!L13&gt;='F-2-2'!I13,ROUND(100+ABS('F-2-2'!I13-'F-2-2'!L13)/ABS('F-2-2'!I13/100),0),ROUND(100-ABS('F-2-2'!I13-'F-2-2'!L13)/ABS('F-2-2'!I13/100),0))&amp;"】"))</f>
        <v/>
      </c>
      <c r="M13" s="300" t="str">
        <f>IF('F-2-2'!M13="","","【"&amp;(IF('F-2-2'!M13&gt;='F-2-2'!I13,ROUND(100+ABS('F-2-2'!I13-'F-2-2'!M13)/ABS('F-2-2'!I13/100),0),ROUND(100-ABS('F-2-2'!I13-'F-2-2'!M13)/ABS('F-2-2'!I13/100),0))&amp;"】"))</f>
        <v/>
      </c>
      <c r="N13" s="301" t="str">
        <f>IF('F-2-2'!N13="","","【"&amp;(IF('F-2-2'!N13&gt;='F-2-2'!I13,ROUND(100+ABS('F-2-2'!I13-'F-2-2'!N13)/ABS('F-2-2'!I13/100),0),ROUND(100-ABS('F-2-2'!I13-'F-2-2'!N13)/ABS('F-2-2'!I13/100),0))&amp;"】"))</f>
        <v/>
      </c>
    </row>
    <row r="14" spans="2:23" ht="18.600000000000001" customHeight="1" x14ac:dyDescent="0.15">
      <c r="C14" s="147"/>
      <c r="D14" s="298"/>
      <c r="E14" s="643" t="s">
        <v>669</v>
      </c>
      <c r="F14" s="1375" t="str">
        <f>IF('F-2-2'!F14="","",'F-2-2'!F14)</f>
        <v/>
      </c>
      <c r="G14" s="1375"/>
      <c r="H14" s="302"/>
      <c r="I14" s="300" t="str">
        <f>IF('F-2-2'!I14="","","【"&amp;(IF(ABS('F-2-2'!I14)&gt;0,100,"0")&amp;"】"))</f>
        <v/>
      </c>
      <c r="J14" s="300" t="str">
        <f>IF('F-2-2'!J14="","","【"&amp;(IF('F-2-2'!J14&gt;='F-2-2'!I14,ROUND(100+ABS('F-2-2'!I14-'F-2-2'!J14)/ABS('F-2-2'!I14/100),0),ROUND(100-ABS('F-2-2'!I14-'F-2-2'!J14)/ABS('F-2-2'!I14/100),0))&amp;"】"))</f>
        <v/>
      </c>
      <c r="K14" s="300" t="str">
        <f>IF('F-2-2'!K14="","","【"&amp;(IF('F-2-2'!K14&gt;='F-2-2'!I14,ROUND(100+ABS('F-2-2'!I14-'F-2-2'!K14)/ABS('F-2-2'!I14/100),0),ROUND(100-ABS('F-2-2'!I14-'F-2-2'!K14)/ABS('F-2-2'!I14/100),0))&amp;"】"))</f>
        <v/>
      </c>
      <c r="L14" s="300" t="str">
        <f>IF('F-2-2'!L14="","","【"&amp;(IF('F-2-2'!L14&gt;='F-2-2'!I14,ROUND(100+ABS('F-2-2'!I14-'F-2-2'!L14)/ABS('F-2-2'!I14/100),0),ROUND(100-ABS('F-2-2'!I14-'F-2-2'!L14)/ABS('F-2-2'!I14/100),0))&amp;"】"))</f>
        <v/>
      </c>
      <c r="M14" s="300" t="str">
        <f>IF('F-2-2'!M14="","","【"&amp;(IF('F-2-2'!M14&gt;='F-2-2'!I14,ROUND(100+ABS('F-2-2'!I14-'F-2-2'!M14)/ABS('F-2-2'!I14/100),0),ROUND(100-ABS('F-2-2'!I14-'F-2-2'!M14)/ABS('F-2-2'!I14/100),0))&amp;"】"))</f>
        <v/>
      </c>
      <c r="N14" s="301" t="str">
        <f>IF('F-2-2'!N14="","","【"&amp;(IF('F-2-2'!N14&gt;='F-2-2'!I14,ROUND(100+ABS('F-2-2'!I14-'F-2-2'!N14)/ABS('F-2-2'!I14/100),0),ROUND(100-ABS('F-2-2'!I14-'F-2-2'!N14)/ABS('F-2-2'!I14/100),0))&amp;"】"))</f>
        <v/>
      </c>
    </row>
    <row r="15" spans="2:23" ht="18.600000000000001" customHeight="1" x14ac:dyDescent="0.15">
      <c r="C15" s="147"/>
      <c r="D15" s="298"/>
      <c r="E15" s="643" t="s">
        <v>670</v>
      </c>
      <c r="F15" s="1375" t="str">
        <f>IF('F-2-2'!F15="","",'F-2-2'!F15)</f>
        <v/>
      </c>
      <c r="G15" s="1375"/>
      <c r="H15" s="302"/>
      <c r="I15" s="300" t="str">
        <f>IF('F-2-2'!I15="","","【"&amp;(IF(ABS('F-2-2'!I15)&gt;0,100,"0")&amp;"】"))</f>
        <v/>
      </c>
      <c r="J15" s="300" t="str">
        <f>IF('F-2-2'!J15="","","【"&amp;(IF('F-2-2'!J15&gt;='F-2-2'!I15,ROUND(100+ABS('F-2-2'!I15-'F-2-2'!J15)/ABS('F-2-2'!I15/100),0),ROUND(100-ABS('F-2-2'!I15-'F-2-2'!J15)/ABS('F-2-2'!I15/100),0))&amp;"】"))</f>
        <v/>
      </c>
      <c r="K15" s="300" t="str">
        <f>IF('F-2-2'!K15="","","【"&amp;(IF('F-2-2'!K15&gt;='F-2-2'!I15,ROUND(100+ABS('F-2-2'!I15-'F-2-2'!K15)/ABS('F-2-2'!I15/100),0),ROUND(100-ABS('F-2-2'!I15-'F-2-2'!K15)/ABS('F-2-2'!I15/100),0))&amp;"】"))</f>
        <v/>
      </c>
      <c r="L15" s="300" t="str">
        <f>IF('F-2-2'!L15="","","【"&amp;(IF('F-2-2'!L15&gt;='F-2-2'!I15,ROUND(100+ABS('F-2-2'!I15-'F-2-2'!L15)/ABS('F-2-2'!I15/100),0),ROUND(100-ABS('F-2-2'!I15-'F-2-2'!L15)/ABS('F-2-2'!I15/100),0))&amp;"】"))</f>
        <v/>
      </c>
      <c r="M15" s="300" t="str">
        <f>IF('F-2-2'!M15="","","【"&amp;(IF('F-2-2'!M15&gt;='F-2-2'!I15,ROUND(100+ABS('F-2-2'!I15-'F-2-2'!M15)/ABS('F-2-2'!I15/100),0),ROUND(100-ABS('F-2-2'!I15-'F-2-2'!M15)/ABS('F-2-2'!I15/100),0))&amp;"】"))</f>
        <v/>
      </c>
      <c r="N15" s="301" t="str">
        <f>IF('F-2-2'!N15="","","【"&amp;(IF('F-2-2'!N15&gt;='F-2-2'!I15,ROUND(100+ABS('F-2-2'!I15-'F-2-2'!N15)/ABS('F-2-2'!I15/100),0),ROUND(100-ABS('F-2-2'!I15-'F-2-2'!N15)/ABS('F-2-2'!I15/100),0))&amp;"】"))</f>
        <v/>
      </c>
    </row>
    <row r="16" spans="2:23" ht="18.600000000000001" customHeight="1" x14ac:dyDescent="0.15">
      <c r="C16" s="147"/>
      <c r="D16" s="298"/>
      <c r="E16" s="643" t="s">
        <v>671</v>
      </c>
      <c r="F16" s="1375" t="str">
        <f>IF('F-2-2'!F16="","",'F-2-2'!F16)</f>
        <v/>
      </c>
      <c r="G16" s="1375"/>
      <c r="H16" s="299"/>
      <c r="I16" s="300" t="str">
        <f>IF('F-2-2'!I16="","","【"&amp;(IF(ABS('F-2-2'!I16)&gt;0,100,"0")&amp;"】"))</f>
        <v/>
      </c>
      <c r="J16" s="300" t="str">
        <f>IF('F-2-2'!J16="","","【"&amp;(IF('F-2-2'!J16&gt;='F-2-2'!I16,ROUND(100+ABS('F-2-2'!I16-'F-2-2'!J16)/ABS('F-2-2'!I16/100),0),ROUND(100-ABS('F-2-2'!I16-'F-2-2'!J16)/ABS('F-2-2'!I16/100),0))&amp;"】"))</f>
        <v/>
      </c>
      <c r="K16" s="300" t="str">
        <f>IF('F-2-2'!K16="","","【"&amp;(IF('F-2-2'!K16&gt;='F-2-2'!I16,ROUND(100+ABS('F-2-2'!I16-'F-2-2'!K16)/ABS('F-2-2'!I16/100),0),ROUND(100-ABS('F-2-2'!I16-'F-2-2'!K16)/ABS('F-2-2'!I16/100),0))&amp;"】"))</f>
        <v/>
      </c>
      <c r="L16" s="300" t="str">
        <f>IF('F-2-2'!L16="","","【"&amp;(IF('F-2-2'!L16&gt;='F-2-2'!I16,ROUND(100+ABS('F-2-2'!I16-'F-2-2'!L16)/ABS('F-2-2'!I16/100),0),ROUND(100-ABS('F-2-2'!I16-'F-2-2'!L16)/ABS('F-2-2'!I16/100),0))&amp;"】"))</f>
        <v/>
      </c>
      <c r="M16" s="300" t="str">
        <f>IF('F-2-2'!M16="","","【"&amp;(IF('F-2-2'!M16&gt;='F-2-2'!I16,ROUND(100+ABS('F-2-2'!I16-'F-2-2'!M16)/ABS('F-2-2'!I16/100),0),ROUND(100-ABS('F-2-2'!I16-'F-2-2'!M16)/ABS('F-2-2'!I16/100),0))&amp;"】"))</f>
        <v/>
      </c>
      <c r="N16" s="301" t="str">
        <f>IF('F-2-2'!N16="","","【"&amp;(IF('F-2-2'!N16&gt;='F-2-2'!I16,ROUND(100+ABS('F-2-2'!I16-'F-2-2'!N16)/ABS('F-2-2'!I16/100),0),ROUND(100-ABS('F-2-2'!I16-'F-2-2'!N16)/ABS('F-2-2'!I16/100),0))&amp;"】"))</f>
        <v/>
      </c>
    </row>
    <row r="17" spans="3:16" ht="18.600000000000001" customHeight="1" x14ac:dyDescent="0.15">
      <c r="C17" s="147"/>
      <c r="D17" s="298"/>
      <c r="E17" s="643" t="s">
        <v>672</v>
      </c>
      <c r="F17" s="1375" t="str">
        <f>IF('F-2-2'!F17="","",'F-2-2'!F17)</f>
        <v/>
      </c>
      <c r="G17" s="1375"/>
      <c r="H17" s="299"/>
      <c r="I17" s="300" t="str">
        <f>IF('F-2-2'!I17="","","【"&amp;(IF(ABS('F-2-2'!I17)&gt;0,100,"0")&amp;"】"))</f>
        <v/>
      </c>
      <c r="J17" s="300" t="str">
        <f>IF('F-2-2'!J17="","","【"&amp;(IF('F-2-2'!J17&gt;='F-2-2'!I17,ROUND(100+ABS('F-2-2'!I17-'F-2-2'!J17)/ABS('F-2-2'!I17/100),0),ROUND(100-ABS('F-2-2'!I17-'F-2-2'!J17)/ABS('F-2-2'!I17/100),0))&amp;"】"))</f>
        <v/>
      </c>
      <c r="K17" s="300" t="str">
        <f>IF('F-2-2'!K17="","","【"&amp;(IF('F-2-2'!K17&gt;='F-2-2'!I17,ROUND(100+ABS('F-2-2'!I17-'F-2-2'!K17)/ABS('F-2-2'!I17/100),0),ROUND(100-ABS('F-2-2'!I17-'F-2-2'!K17)/ABS('F-2-2'!I17/100),0))&amp;"】"))</f>
        <v/>
      </c>
      <c r="L17" s="300" t="str">
        <f>IF('F-2-2'!L17="","","【"&amp;(IF('F-2-2'!L17&gt;='F-2-2'!I17,ROUND(100+ABS('F-2-2'!I17-'F-2-2'!L17)/ABS('F-2-2'!I17/100),0),ROUND(100-ABS('F-2-2'!I17-'F-2-2'!L17)/ABS('F-2-2'!I17/100),0))&amp;"】"))</f>
        <v/>
      </c>
      <c r="M17" s="300" t="str">
        <f>IF('F-2-2'!M17="","","【"&amp;(IF('F-2-2'!M17&gt;='F-2-2'!I17,ROUND(100+ABS('F-2-2'!I17-'F-2-2'!M17)/ABS('F-2-2'!I17/100),0),ROUND(100-ABS('F-2-2'!I17-'F-2-2'!M17)/ABS('F-2-2'!I17/100),0))&amp;"】"))</f>
        <v/>
      </c>
      <c r="N17" s="301" t="str">
        <f>IF('F-2-2'!N17="","","【"&amp;(IF('F-2-2'!N17&gt;='F-2-2'!I17,ROUND(100+ABS('F-2-2'!I17-'F-2-2'!N17)/ABS('F-2-2'!I17/100),0),ROUND(100-ABS('F-2-2'!I17-'F-2-2'!N17)/ABS('F-2-2'!I17/100),0))&amp;"】"))</f>
        <v/>
      </c>
    </row>
    <row r="18" spans="3:16" ht="18.600000000000001" customHeight="1" x14ac:dyDescent="0.15">
      <c r="C18" s="147"/>
      <c r="D18" s="298"/>
      <c r="E18" s="643" t="s">
        <v>673</v>
      </c>
      <c r="F18" s="643" t="s">
        <v>674</v>
      </c>
      <c r="G18" s="643"/>
      <c r="H18" s="299"/>
      <c r="I18" s="300" t="str">
        <f>IF('F-2-2'!I18="","","【"&amp;(IF(ABS('F-2-2'!I18)&gt;0,100,"0")&amp;"】"))</f>
        <v/>
      </c>
      <c r="J18" s="300" t="str">
        <f>IF('F-2-2'!J18="","","【"&amp;(IF('F-2-2'!J18&gt;='F-2-2'!I18,ROUND(100+ABS('F-2-2'!I18-'F-2-2'!J18)/ABS('F-2-2'!I18/100),0),ROUND(100-ABS('F-2-2'!I18-'F-2-2'!J18)/ABS('F-2-2'!I18/100),0))&amp;"】"))</f>
        <v/>
      </c>
      <c r="K18" s="300" t="str">
        <f>IF('F-2-2'!K18="","","【"&amp;(IF('F-2-2'!K18&gt;='F-2-2'!I18,ROUND(100+ABS('F-2-2'!I18-'F-2-2'!K18)/ABS('F-2-2'!I18/100),0),ROUND(100-ABS('F-2-2'!I18-'F-2-2'!K18)/ABS('F-2-2'!I18/100),0))&amp;"】"))</f>
        <v/>
      </c>
      <c r="L18" s="300" t="str">
        <f>IF('F-2-2'!L18="","","【"&amp;(IF('F-2-2'!L18&gt;='F-2-2'!I18,ROUND(100+ABS('F-2-2'!I18-'F-2-2'!L18)/ABS('F-2-2'!I18/100),0),ROUND(100-ABS('F-2-2'!I18-'F-2-2'!L18)/ABS('F-2-2'!I18/100),0))&amp;"】"))</f>
        <v/>
      </c>
      <c r="M18" s="300" t="str">
        <f>IF('F-2-2'!M18="","","【"&amp;(IF('F-2-2'!M18&gt;='F-2-2'!I18,ROUND(100+ABS('F-2-2'!I18-'F-2-2'!M18)/ABS('F-2-2'!I18/100),0),ROUND(100-ABS('F-2-2'!I18-'F-2-2'!M18)/ABS('F-2-2'!I18/100),0))&amp;"】"))</f>
        <v/>
      </c>
      <c r="N18" s="301" t="str">
        <f>IF('F-2-2'!N18="","","【"&amp;(IF('F-2-2'!N18&gt;='F-2-2'!I18,ROUND(100+ABS('F-2-2'!I18-'F-2-2'!N18)/ABS('F-2-2'!I18/100),0),ROUND(100-ABS('F-2-2'!I18-'F-2-2'!N18)/ABS('F-2-2'!I18/100),0))&amp;"】"))</f>
        <v/>
      </c>
    </row>
    <row r="19" spans="3:16" ht="18.600000000000001" customHeight="1" x14ac:dyDescent="0.15">
      <c r="C19" s="147"/>
      <c r="D19" s="298"/>
      <c r="E19" s="643" t="s">
        <v>675</v>
      </c>
      <c r="F19" s="643" t="s">
        <v>676</v>
      </c>
      <c r="G19" s="643"/>
      <c r="H19" s="299"/>
      <c r="I19" s="300" t="str">
        <f>IF('F-2-2'!I19="","","【"&amp;(IF(ABS('F-2-2'!I19)&gt;0,100,"0")&amp;"】"))</f>
        <v/>
      </c>
      <c r="J19" s="300" t="str">
        <f>IF('F-2-2'!J19="","","【"&amp;(IF('F-2-2'!J19&gt;='F-2-2'!I19,ROUND(100+ABS('F-2-2'!I19-'F-2-2'!J19)/ABS('F-2-2'!I19/100),0),ROUND(100-ABS('F-2-2'!I19-'F-2-2'!J19)/ABS('F-2-2'!I19/100),0))&amp;"】"))</f>
        <v/>
      </c>
      <c r="K19" s="300" t="str">
        <f>IF('F-2-2'!K19="","","【"&amp;(IF('F-2-2'!K19&gt;='F-2-2'!I19,ROUND(100+ABS('F-2-2'!I19-'F-2-2'!K19)/ABS('F-2-2'!I19/100),0),ROUND(100-ABS('F-2-2'!I19-'F-2-2'!K19)/ABS('F-2-2'!I19/100),0))&amp;"】"))</f>
        <v/>
      </c>
      <c r="L19" s="300" t="str">
        <f>IF('F-2-2'!L19="","","【"&amp;(IF('F-2-2'!L19&gt;='F-2-2'!I19,ROUND(100+ABS('F-2-2'!I19-'F-2-2'!L19)/ABS('F-2-2'!I19/100),0),ROUND(100-ABS('F-2-2'!I19-'F-2-2'!L19)/ABS('F-2-2'!I19/100),0))&amp;"】"))</f>
        <v/>
      </c>
      <c r="M19" s="300" t="str">
        <f>IF('F-2-2'!M19="","","【"&amp;(IF('F-2-2'!M19&gt;='F-2-2'!I19,ROUND(100+ABS('F-2-2'!I19-'F-2-2'!M19)/ABS('F-2-2'!I19/100),0),ROUND(100-ABS('F-2-2'!I19-'F-2-2'!M19)/ABS('F-2-2'!I19/100),0))&amp;"】"))</f>
        <v/>
      </c>
      <c r="N19" s="301" t="str">
        <f>IF('F-2-2'!N19="","","【"&amp;(IF('F-2-2'!N19&gt;='F-2-2'!I19,ROUND(100+ABS('F-2-2'!I19-'F-2-2'!N19)/ABS('F-2-2'!I19/100),0),ROUND(100-ABS('F-2-2'!I19-'F-2-2'!N19)/ABS('F-2-2'!I19/100),0))&amp;"】"))</f>
        <v/>
      </c>
    </row>
    <row r="20" spans="3:16" ht="18.600000000000001" customHeight="1" x14ac:dyDescent="0.15">
      <c r="C20" s="147"/>
      <c r="D20" s="298"/>
      <c r="E20" s="643" t="s">
        <v>677</v>
      </c>
      <c r="F20" s="643"/>
      <c r="G20" s="643"/>
      <c r="H20" s="299"/>
      <c r="I20" s="300" t="str">
        <f>IF('F-2-2'!I20="","","【"&amp;(IF(ABS('F-2-2'!I20)&gt;0,100,"0")&amp;"】"))</f>
        <v/>
      </c>
      <c r="J20" s="300" t="str">
        <f>IF('F-2-2'!J20="","","【"&amp;(IF('F-2-2'!J20&gt;='F-2-2'!I20,ROUND(100+ABS('F-2-2'!I20-'F-2-2'!J20)/ABS('F-2-2'!I20/100),0),ROUND(100-ABS('F-2-2'!I20-'F-2-2'!J20)/ABS('F-2-2'!I20/100),0))&amp;"】"))</f>
        <v/>
      </c>
      <c r="K20" s="300" t="str">
        <f>IF('F-2-2'!K20="","","【"&amp;(IF('F-2-2'!K20&gt;='F-2-2'!I20,ROUND(100+ABS('F-2-2'!I20-'F-2-2'!K20)/ABS('F-2-2'!I20/100),0),ROUND(100-ABS('F-2-2'!I20-'F-2-2'!K20)/ABS('F-2-2'!I20/100),0))&amp;"】"))</f>
        <v/>
      </c>
      <c r="L20" s="300" t="str">
        <f>IF('F-2-2'!L20="","","【"&amp;(IF('F-2-2'!L20&gt;='F-2-2'!I20,ROUND(100+ABS('F-2-2'!I20-'F-2-2'!L20)/ABS('F-2-2'!I20/100),0),ROUND(100-ABS('F-2-2'!I20-'F-2-2'!L20)/ABS('F-2-2'!I20/100),0))&amp;"】"))</f>
        <v/>
      </c>
      <c r="M20" s="300" t="str">
        <f>IF('F-2-2'!M20="","","【"&amp;(IF('F-2-2'!M20&gt;='F-2-2'!I20,ROUND(100+ABS('F-2-2'!I20-'F-2-2'!M20)/ABS('F-2-2'!I20/100),0),ROUND(100-ABS('F-2-2'!I20-'F-2-2'!M20)/ABS('F-2-2'!I20/100),0))&amp;"】"))</f>
        <v/>
      </c>
      <c r="N20" s="301" t="str">
        <f>IF('F-2-2'!N20="","","【"&amp;(IF('F-2-2'!N20&gt;='F-2-2'!I20,ROUND(100+ABS('F-2-2'!I20-'F-2-2'!N20)/ABS('F-2-2'!I20/100),0),ROUND(100-ABS('F-2-2'!I20-'F-2-2'!N20)/ABS('F-2-2'!I20/100),0))&amp;"】"))</f>
        <v/>
      </c>
    </row>
    <row r="21" spans="3:16" ht="18.600000000000001" customHeight="1" x14ac:dyDescent="0.15">
      <c r="C21" s="147"/>
      <c r="D21" s="149"/>
      <c r="E21" s="137" t="s">
        <v>678</v>
      </c>
      <c r="F21" s="137"/>
      <c r="G21" s="137"/>
      <c r="H21" s="150"/>
      <c r="I21" s="308" t="str">
        <f>IF('F-2-2'!I21="","","【"&amp;(IF(ABS('F-2-2'!I21)&gt;0,100,"0")&amp;"】"))</f>
        <v/>
      </c>
      <c r="J21" s="308" t="str">
        <f>IF('F-2-2'!J21="","","【"&amp;(IF('F-2-2'!J21&gt;='F-2-2'!I21,ROUND(100+ABS('F-2-2'!I21-'F-2-2'!J21)/ABS('F-2-2'!I21/100),0),ROUND(100-ABS('F-2-2'!I21-'F-2-2'!J21)/ABS('F-2-2'!I21/100),0))&amp;"】"))</f>
        <v/>
      </c>
      <c r="K21" s="308" t="str">
        <f>IF('F-2-2'!K21="","","【"&amp;(IF('F-2-2'!K21&gt;='F-2-2'!I21,ROUND(100+ABS('F-2-2'!I21-'F-2-2'!K21)/ABS('F-2-2'!I21/100),0),ROUND(100-ABS('F-2-2'!I21-'F-2-2'!K21)/ABS('F-2-2'!I21/100),0))&amp;"】"))</f>
        <v/>
      </c>
      <c r="L21" s="308" t="str">
        <f>IF('F-2-2'!L21="","","【"&amp;(IF('F-2-2'!L21&gt;='F-2-2'!I21,ROUND(100+ABS('F-2-2'!I21-'F-2-2'!L21)/ABS('F-2-2'!I21/100),0),ROUND(100-ABS('F-2-2'!I21-'F-2-2'!L21)/ABS('F-2-2'!I21/100),0))&amp;"】"))</f>
        <v/>
      </c>
      <c r="M21" s="308" t="str">
        <f>IF('F-2-2'!M21="","","【"&amp;(IF('F-2-2'!M21&gt;='F-2-2'!I21,ROUND(100+ABS('F-2-2'!I21-'F-2-2'!M21)/ABS('F-2-2'!I21/100),0),ROUND(100-ABS('F-2-2'!I21-'F-2-2'!M21)/ABS('F-2-2'!I21/100),0))&amp;"】"))</f>
        <v/>
      </c>
      <c r="N21" s="309" t="str">
        <f>IF('F-2-2'!N21="","","【"&amp;(IF('F-2-2'!N21&gt;='F-2-2'!I21,ROUND(100+ABS('F-2-2'!I21-'F-2-2'!N21)/ABS('F-2-2'!I21/100),0),ROUND(100-ABS('F-2-2'!I21-'F-2-2'!N21)/ABS('F-2-2'!I21/100),0))&amp;"】"))</f>
        <v/>
      </c>
    </row>
    <row r="22" spans="3:16" ht="18.600000000000001" customHeight="1" x14ac:dyDescent="0.15">
      <c r="C22" s="147"/>
      <c r="D22" s="306" t="s">
        <v>679</v>
      </c>
      <c r="E22" s="145" t="s">
        <v>680</v>
      </c>
      <c r="F22" s="145"/>
      <c r="G22" s="145"/>
      <c r="H22" s="146"/>
      <c r="I22" s="296" t="str">
        <f>IF('F-2-2'!I22="","","【"&amp;(IF(ABS('F-2-2'!I22)&gt;0,100,"0")&amp;"】"))</f>
        <v>【0】</v>
      </c>
      <c r="J22" s="296" t="e">
        <f>IF('F-2-2'!J22="","","【"&amp;(IF('F-2-2'!J22&gt;='F-2-2'!I22,ROUND(100+ABS('F-2-2'!I22-'F-2-2'!J22)/ABS('F-2-2'!I22/100),0),ROUND(100-ABS('F-2-2'!I22-'F-2-2'!J22)/ABS('F-2-2'!I22/100),0))&amp;"】"))</f>
        <v>#DIV/0!</v>
      </c>
      <c r="K22" s="296" t="e">
        <f>IF('F-2-2'!K22="","","【"&amp;(IF('F-2-2'!K22&gt;='F-2-2'!I22,ROUND(100+ABS('F-2-2'!I22-'F-2-2'!K22)/ABS('F-2-2'!I22/100),0),ROUND(100-ABS('F-2-2'!I22-'F-2-2'!K22)/ABS('F-2-2'!I22/100),0))&amp;"】"))</f>
        <v>#DIV/0!</v>
      </c>
      <c r="L22" s="296" t="e">
        <f>IF('F-2-2'!L22="","","【"&amp;(IF('F-2-2'!L22&gt;='F-2-2'!I22,ROUND(100+ABS('F-2-2'!I22-'F-2-2'!L22)/ABS('F-2-2'!I22/100),0),ROUND(100-ABS('F-2-2'!I22-'F-2-2'!L22)/ABS('F-2-2'!I22/100),0))&amp;"】"))</f>
        <v>#DIV/0!</v>
      </c>
      <c r="M22" s="296" t="e">
        <f>IF('F-2-2'!M22="","","【"&amp;(IF('F-2-2'!M22&gt;='F-2-2'!I22,ROUND(100+ABS('F-2-2'!I22-'F-2-2'!M22)/ABS('F-2-2'!I22/100),0),ROUND(100-ABS('F-2-2'!I22-'F-2-2'!M22)/ABS('F-2-2'!I22/100),0))&amp;"】"))</f>
        <v>#DIV/0!</v>
      </c>
      <c r="N22" s="297" t="e">
        <f>IF('F-2-2'!N22="","","【"&amp;(IF('F-2-2'!N22&gt;='F-2-2'!I22,ROUND(100+ABS('F-2-2'!I22-'F-2-2'!N22)/ABS('F-2-2'!I22/100),0),ROUND(100-ABS('F-2-2'!I22-'F-2-2'!N22)/ABS('F-2-2'!I22/100),0))&amp;"】"))</f>
        <v>#DIV/0!</v>
      </c>
    </row>
    <row r="23" spans="3:16" ht="18.600000000000001" customHeight="1" x14ac:dyDescent="0.15">
      <c r="C23" s="147"/>
      <c r="D23" s="298"/>
      <c r="E23" s="643" t="s">
        <v>664</v>
      </c>
      <c r="F23" s="643" t="s">
        <v>681</v>
      </c>
      <c r="G23" s="643"/>
      <c r="H23" s="299"/>
      <c r="I23" s="300" t="str">
        <f>IF('F-2-2'!I23="","","【"&amp;(IF(ABS('F-2-2'!I23)&gt;0,100,"0")&amp;"】"))</f>
        <v/>
      </c>
      <c r="J23" s="300" t="str">
        <f>IF('F-2-2'!J23="","","【"&amp;(IF('F-2-2'!J23&gt;='F-2-2'!I23,ROUND(100+ABS('F-2-2'!I23-'F-2-2'!J23)/ABS('F-2-2'!I23/100),0),ROUND(100-ABS('F-2-2'!I23-'F-2-2'!J23)/ABS('F-2-2'!I23/100),0))&amp;"】"))</f>
        <v/>
      </c>
      <c r="K23" s="300" t="str">
        <f>IF('F-2-2'!K23="","","【"&amp;(IF('F-2-2'!K23&gt;='F-2-2'!I23,ROUND(100+ABS('F-2-2'!I23-'F-2-2'!K23)/ABS('F-2-2'!I23/100),0),ROUND(100-ABS('F-2-2'!I23-'F-2-2'!K23)/ABS('F-2-2'!I23/100),0))&amp;"】"))</f>
        <v/>
      </c>
      <c r="L23" s="300" t="str">
        <f>IF('F-2-2'!L23="","","【"&amp;(IF('F-2-2'!L23&gt;='F-2-2'!I23,ROUND(100+ABS('F-2-2'!I23-'F-2-2'!L23)/ABS('F-2-2'!I23/100),0),ROUND(100-ABS('F-2-2'!I23-'F-2-2'!L23)/ABS('F-2-2'!I23/100),0))&amp;"】"))</f>
        <v/>
      </c>
      <c r="M23" s="300" t="str">
        <f>IF('F-2-2'!M23="","","【"&amp;(IF('F-2-2'!M23&gt;='F-2-2'!I23,ROUND(100+ABS('F-2-2'!I23-'F-2-2'!M23)/ABS('F-2-2'!I23/100),0),ROUND(100-ABS('F-2-2'!I23-'F-2-2'!M23)/ABS('F-2-2'!I23/100),0))&amp;"】"))</f>
        <v/>
      </c>
      <c r="N23" s="301" t="str">
        <f>IF('F-2-2'!N23="","","【"&amp;(IF('F-2-2'!N23&gt;='F-2-2'!I23,ROUND(100+ABS('F-2-2'!I23-'F-2-2'!N23)/ABS('F-2-2'!I23/100),0),ROUND(100-ABS('F-2-2'!I23-'F-2-2'!N23)/ABS('F-2-2'!I23/100),0))&amp;"】"))</f>
        <v/>
      </c>
      <c r="O23" s="201"/>
      <c r="P23" s="201"/>
    </row>
    <row r="24" spans="3:16" ht="18.600000000000001" customHeight="1" x14ac:dyDescent="0.15">
      <c r="C24" s="147"/>
      <c r="D24" s="298"/>
      <c r="E24" s="643" t="s">
        <v>666</v>
      </c>
      <c r="F24" s="643" t="s">
        <v>682</v>
      </c>
      <c r="G24" s="643"/>
      <c r="H24" s="299"/>
      <c r="I24" s="300" t="str">
        <f>IF('F-2-2'!I24="","","【"&amp;(IF(ABS('F-2-2'!I24)&gt;0,100,"0")&amp;"】"))</f>
        <v/>
      </c>
      <c r="J24" s="300" t="str">
        <f>IF('F-2-2'!J24="","","【"&amp;(IF('F-2-2'!J24&gt;='F-2-2'!I24,ROUND(100+ABS('F-2-2'!I24-'F-2-2'!J24)/ABS('F-2-2'!I24/100),0),ROUND(100-ABS('F-2-2'!I24-'F-2-2'!J24)/ABS('F-2-2'!I24/100),0))&amp;"】"))</f>
        <v/>
      </c>
      <c r="K24" s="300" t="str">
        <f>IF('F-2-2'!K24="","","【"&amp;(IF('F-2-2'!K24&gt;='F-2-2'!I24,ROUND(100+ABS('F-2-2'!I24-'F-2-2'!K24)/ABS('F-2-2'!I24/100),0),ROUND(100-ABS('F-2-2'!I24-'F-2-2'!K24)/ABS('F-2-2'!I24/100),0))&amp;"】"))</f>
        <v/>
      </c>
      <c r="L24" s="300" t="str">
        <f>IF('F-2-2'!L24="","","【"&amp;(IF('F-2-2'!L24&gt;='F-2-2'!I24,ROUND(100+ABS('F-2-2'!I24-'F-2-2'!L24)/ABS('F-2-2'!I24/100),0),ROUND(100-ABS('F-2-2'!I24-'F-2-2'!L24)/ABS('F-2-2'!I24/100),0))&amp;"】"))</f>
        <v/>
      </c>
      <c r="M24" s="300" t="str">
        <f>IF('F-2-2'!M24="","","【"&amp;(IF('F-2-2'!M24&gt;='F-2-2'!I24,ROUND(100+ABS('F-2-2'!I24-'F-2-2'!M24)/ABS('F-2-2'!I24/100),0),ROUND(100-ABS('F-2-2'!I24-'F-2-2'!M24)/ABS('F-2-2'!I24/100),0))&amp;"】"))</f>
        <v/>
      </c>
      <c r="N24" s="301" t="str">
        <f>IF('F-2-2'!N24="","","【"&amp;(IF('F-2-2'!N24&gt;='F-2-2'!I24,ROUND(100+ABS('F-2-2'!I24-'F-2-2'!N24)/ABS('F-2-2'!I24/100),0),ROUND(100-ABS('F-2-2'!I24-'F-2-2'!N24)/ABS('F-2-2'!I24/100),0))&amp;"】"))</f>
        <v/>
      </c>
      <c r="O24" s="201"/>
      <c r="P24" s="201"/>
    </row>
    <row r="25" spans="3:16" ht="18.600000000000001" customHeight="1" x14ac:dyDescent="0.15">
      <c r="C25" s="147"/>
      <c r="D25" s="307"/>
      <c r="E25" s="137"/>
      <c r="F25" s="137"/>
      <c r="G25" s="137"/>
      <c r="H25" s="150"/>
      <c r="I25" s="654" t="str">
        <f>IF('F-2-2'!I25="","","【"&amp;(IF(ABS('F-2-2'!I25)&gt;0,100,"0")&amp;"】"))</f>
        <v/>
      </c>
      <c r="J25" s="654" t="str">
        <f>IF('F-2-2'!J25="","","【"&amp;(IF('F-2-2'!J25&gt;='F-2-2'!I25,ROUND(100+ABS('F-2-2'!I25-'F-2-2'!J25)/ABS('F-2-2'!I25/100),0),ROUND(100-ABS('F-2-2'!I25-'F-2-2'!J25)/ABS('F-2-2'!I25/100),0))&amp;"】"))</f>
        <v/>
      </c>
      <c r="K25" s="654" t="str">
        <f>IF('F-2-2'!K25="","","【"&amp;(IF('F-2-2'!K25&gt;='F-2-2'!I25,ROUND(100+ABS('F-2-2'!I25-'F-2-2'!K25)/ABS('F-2-2'!I25/100),0),ROUND(100-ABS('F-2-2'!I25-'F-2-2'!K25)/ABS('F-2-2'!I25/100),0))&amp;"】"))</f>
        <v/>
      </c>
      <c r="L25" s="654" t="str">
        <f>IF('F-2-2'!L25="","","【"&amp;(IF('F-2-2'!L25&gt;='F-2-2'!I25,ROUND(100+ABS('F-2-2'!I25-'F-2-2'!L25)/ABS('F-2-2'!I25/100),0),ROUND(100-ABS('F-2-2'!I25-'F-2-2'!L25)/ABS('F-2-2'!I25/100),0))&amp;"】"))</f>
        <v/>
      </c>
      <c r="M25" s="654" t="str">
        <f>IF('F-2-2'!M25="","","【"&amp;(IF('F-2-2'!M25&gt;='F-2-2'!I25,ROUND(100+ABS('F-2-2'!I25-'F-2-2'!M25)/ABS('F-2-2'!I25/100),0),ROUND(100-ABS('F-2-2'!I25-'F-2-2'!M25)/ABS('F-2-2'!I25/100),0))&amp;"】"))</f>
        <v/>
      </c>
      <c r="N25" s="655" t="str">
        <f>IF('F-2-2'!N25="","","【"&amp;(IF('F-2-2'!N25&gt;='F-2-2'!I25,ROUND(100+ABS('F-2-2'!I25-'F-2-2'!N25)/ABS('F-2-2'!I25/100),0),ROUND(100-ABS('F-2-2'!I25-'F-2-2'!N25)/ABS('F-2-2'!I25/100),0))&amp;"】"))</f>
        <v/>
      </c>
    </row>
    <row r="26" spans="3:16" ht="18.600000000000001" customHeight="1" x14ac:dyDescent="0.15">
      <c r="C26" s="147"/>
      <c r="D26" s="306" t="s">
        <v>683</v>
      </c>
      <c r="E26" s="145" t="s">
        <v>684</v>
      </c>
      <c r="F26" s="145"/>
      <c r="G26" s="145"/>
      <c r="H26" s="146"/>
      <c r="I26" s="296" t="str">
        <f>IF('F-2-2'!I26="","","【"&amp;(IF(ABS('F-2-2'!I26)&gt;0,100,"0")&amp;"】"))</f>
        <v>【0】</v>
      </c>
      <c r="J26" s="296" t="e">
        <f>IF('F-2-2'!J26="","","【"&amp;(IF('F-2-2'!J26&gt;='F-2-2'!I26,ROUND(100+ABS('F-2-2'!I26-'F-2-2'!J26)/ABS('F-2-2'!I26/100),0),ROUND(100-ABS('F-2-2'!I26-'F-2-2'!J26)/ABS('F-2-2'!I26/100),0))&amp;"】"))</f>
        <v>#DIV/0!</v>
      </c>
      <c r="K26" s="296" t="e">
        <f>IF('F-2-2'!K26="","","【"&amp;(IF('F-2-2'!K26&gt;='F-2-2'!I26,ROUND(100+ABS('F-2-2'!I26-'F-2-2'!K26)/ABS('F-2-2'!I26/100),0),ROUND(100-ABS('F-2-2'!I26-'F-2-2'!K26)/ABS('F-2-2'!I26/100),0))&amp;"】"))</f>
        <v>#DIV/0!</v>
      </c>
      <c r="L26" s="296" t="e">
        <f>IF('F-2-2'!L26="","","【"&amp;(IF('F-2-2'!L26&gt;='F-2-2'!I26,ROUND(100+ABS('F-2-2'!I26-'F-2-2'!L26)/ABS('F-2-2'!I26/100),0),ROUND(100-ABS('F-2-2'!I26-'F-2-2'!L26)/ABS('F-2-2'!I26/100),0))&amp;"】"))</f>
        <v>#DIV/0!</v>
      </c>
      <c r="M26" s="296" t="e">
        <f>IF('F-2-2'!M26="","","【"&amp;(IF('F-2-2'!M26&gt;='F-2-2'!I26,ROUND(100+ABS('F-2-2'!I26-'F-2-2'!M26)/ABS('F-2-2'!I26/100),0),ROUND(100-ABS('F-2-2'!I26-'F-2-2'!M26)/ABS('F-2-2'!I26/100),0))&amp;"】"))</f>
        <v>#DIV/0!</v>
      </c>
      <c r="N26" s="297" t="e">
        <f>IF('F-2-2'!N26="","","【"&amp;(IF('F-2-2'!N26&gt;='F-2-2'!I26,ROUND(100+ABS('F-2-2'!I26-'F-2-2'!N26)/ABS('F-2-2'!I26/100),0),ROUND(100-ABS('F-2-2'!I26-'F-2-2'!N26)/ABS('F-2-2'!I26/100),0))&amp;"】"))</f>
        <v>#DIV/0!</v>
      </c>
    </row>
    <row r="27" spans="3:16" ht="18.600000000000001" customHeight="1" x14ac:dyDescent="0.15">
      <c r="C27" s="147"/>
      <c r="D27" s="298"/>
      <c r="E27" s="643" t="s">
        <v>664</v>
      </c>
      <c r="F27" s="1376" t="s">
        <v>685</v>
      </c>
      <c r="G27" s="1376"/>
      <c r="H27" s="299"/>
      <c r="I27" s="300" t="str">
        <f>IF('F-2-2'!I27="","","【"&amp;(IF(ABS('F-2-2'!I27)&gt;0,100,"0")&amp;"】"))</f>
        <v/>
      </c>
      <c r="J27" s="300" t="str">
        <f>IF('F-2-2'!J27="","","【"&amp;(IF('F-2-2'!J27&gt;='F-2-2'!I27,ROUND(100+ABS('F-2-2'!I27-'F-2-2'!J27)/ABS('F-2-2'!I27/100),0),ROUND(100-ABS('F-2-2'!I27-'F-2-2'!J27)/ABS('F-2-2'!I27/100),0))&amp;"】"))</f>
        <v/>
      </c>
      <c r="K27" s="300" t="str">
        <f>IF('F-2-2'!K27="","","【"&amp;(IF('F-2-2'!K27&gt;='F-2-2'!I27,ROUND(100+ABS('F-2-2'!I27-'F-2-2'!K27)/ABS('F-2-2'!I27/100),0),ROUND(100-ABS('F-2-2'!I27-'F-2-2'!K27)/ABS('F-2-2'!I27/100),0))&amp;"】"))</f>
        <v/>
      </c>
      <c r="L27" s="300" t="str">
        <f>IF('F-2-2'!L27="","","【"&amp;(IF('F-2-2'!L27&gt;='F-2-2'!I27,ROUND(100+ABS('F-2-2'!I27-'F-2-2'!L27)/ABS('F-2-2'!I27/100),0),ROUND(100-ABS('F-2-2'!I27-'F-2-2'!L27)/ABS('F-2-2'!I27/100),0))&amp;"】"))</f>
        <v/>
      </c>
      <c r="M27" s="300" t="str">
        <f>IF('F-2-2'!M27="","","【"&amp;(IF('F-2-2'!M27&gt;='F-2-2'!I27,ROUND(100+ABS('F-2-2'!I27-'F-2-2'!M27)/ABS('F-2-2'!I27/100),0),ROUND(100-ABS('F-2-2'!I27-'F-2-2'!M27)/ABS('F-2-2'!I27/100),0))&amp;"】"))</f>
        <v/>
      </c>
      <c r="N27" s="301" t="str">
        <f>IF('F-2-2'!N27="","","【"&amp;(IF('F-2-2'!N27&gt;='F-2-2'!I27,ROUND(100+ABS('F-2-2'!I27-'F-2-2'!N27)/ABS('F-2-2'!I27/100),0),ROUND(100-ABS('F-2-2'!I27-'F-2-2'!N27)/ABS('F-2-2'!I27/100),0))&amp;"】"))</f>
        <v/>
      </c>
    </row>
    <row r="28" spans="3:16" ht="18.600000000000001" customHeight="1" x14ac:dyDescent="0.15">
      <c r="C28" s="147"/>
      <c r="D28" s="298"/>
      <c r="E28" s="643" t="s">
        <v>666</v>
      </c>
      <c r="F28" s="1376" t="s">
        <v>686</v>
      </c>
      <c r="G28" s="1377"/>
      <c r="H28" s="299"/>
      <c r="I28" s="300" t="str">
        <f>IF('F-2-2'!I28="","","【"&amp;(IF(ABS('F-2-2'!I28)&gt;0,100,"0")&amp;"】"))</f>
        <v/>
      </c>
      <c r="J28" s="300" t="str">
        <f>IF('F-2-2'!J28="","","【"&amp;(IF('F-2-2'!J28&gt;='F-2-2'!I28,ROUND(100+ABS('F-2-2'!I28-'F-2-2'!J28)/ABS('F-2-2'!I28/100),0),ROUND(100-ABS('F-2-2'!I28-'F-2-2'!J28)/ABS('F-2-2'!I28/100),0))&amp;"】"))</f>
        <v/>
      </c>
      <c r="K28" s="300" t="str">
        <f>IF('F-2-2'!K28="","","【"&amp;(IF('F-2-2'!K28&gt;='F-2-2'!I28,ROUND(100+ABS('F-2-2'!I28-'F-2-2'!K28)/ABS('F-2-2'!I28/100),0),ROUND(100-ABS('F-2-2'!I28-'F-2-2'!K28)/ABS('F-2-2'!I28/100),0))&amp;"】"))</f>
        <v/>
      </c>
      <c r="L28" s="300" t="str">
        <f>IF('F-2-2'!L28="","","【"&amp;(IF('F-2-2'!L28&gt;='F-2-2'!I28,ROUND(100+ABS('F-2-2'!I28-'F-2-2'!L28)/ABS('F-2-2'!I28/100),0),ROUND(100-ABS('F-2-2'!I28-'F-2-2'!L28)/ABS('F-2-2'!I28/100),0))&amp;"】"))</f>
        <v/>
      </c>
      <c r="M28" s="300" t="str">
        <f>IF('F-2-2'!M28="","","【"&amp;(IF('F-2-2'!M28&gt;='F-2-2'!I28,ROUND(100+ABS('F-2-2'!I28-'F-2-2'!M28)/ABS('F-2-2'!I28/100),0),ROUND(100-ABS('F-2-2'!I28-'F-2-2'!M28)/ABS('F-2-2'!I28/100),0))&amp;"】"))</f>
        <v/>
      </c>
      <c r="N28" s="301" t="str">
        <f>IF('F-2-2'!N28="","","【"&amp;(IF('F-2-2'!N28&gt;='F-2-2'!I28,ROUND(100+ABS('F-2-2'!I28-'F-2-2'!N28)/ABS('F-2-2'!I28/100),0),ROUND(100-ABS('F-2-2'!I28-'F-2-2'!N28)/ABS('F-2-2'!I28/100),0))&amp;"】"))</f>
        <v/>
      </c>
    </row>
    <row r="29" spans="3:16" ht="18.600000000000001" customHeight="1" x14ac:dyDescent="0.15">
      <c r="C29" s="147"/>
      <c r="D29" s="298"/>
      <c r="E29" s="643" t="s">
        <v>667</v>
      </c>
      <c r="F29" s="1376" t="s">
        <v>687</v>
      </c>
      <c r="G29" s="1377"/>
      <c r="H29" s="299"/>
      <c r="I29" s="300" t="str">
        <f>IF('F-2-2'!I29="","","【"&amp;(IF(ABS('F-2-2'!I29)&gt;0,100,"0")&amp;"】"))</f>
        <v/>
      </c>
      <c r="J29" s="300" t="str">
        <f>IF('F-2-2'!J29="","","【"&amp;(IF('F-2-2'!J29&gt;='F-2-2'!I29,ROUND(100+ABS('F-2-2'!I29-'F-2-2'!J29)/ABS('F-2-2'!I29/100),0),ROUND(100-ABS('F-2-2'!I29-'F-2-2'!J29)/ABS('F-2-2'!I29/100),0))&amp;"】"))</f>
        <v/>
      </c>
      <c r="K29" s="300" t="str">
        <f>IF('F-2-2'!K29="","","【"&amp;(IF('F-2-2'!K29&gt;='F-2-2'!I29,ROUND(100+ABS('F-2-2'!I29-'F-2-2'!K29)/ABS('F-2-2'!I29/100),0),ROUND(100-ABS('F-2-2'!I29-'F-2-2'!K29)/ABS('F-2-2'!I29/100),0))&amp;"】"))</f>
        <v/>
      </c>
      <c r="L29" s="300" t="str">
        <f>IF('F-2-2'!L29="","","【"&amp;(IF('F-2-2'!L29&gt;='F-2-2'!I29,ROUND(100+ABS('F-2-2'!I29-'F-2-2'!L29)/ABS('F-2-2'!I29/100),0),ROUND(100-ABS('F-2-2'!I29-'F-2-2'!L29)/ABS('F-2-2'!I29/100),0))&amp;"】"))</f>
        <v/>
      </c>
      <c r="M29" s="300" t="str">
        <f>IF('F-2-2'!M29="","","【"&amp;(IF('F-2-2'!M29&gt;='F-2-2'!I29,ROUND(100+ABS('F-2-2'!I29-'F-2-2'!M29)/ABS('F-2-2'!I29/100),0),ROUND(100-ABS('F-2-2'!I29-'F-2-2'!M29)/ABS('F-2-2'!I29/100),0))&amp;"】"))</f>
        <v/>
      </c>
      <c r="N29" s="301" t="str">
        <f>IF('F-2-2'!N29="","","【"&amp;(IF('F-2-2'!N29&gt;='F-2-2'!I29,ROUND(100+ABS('F-2-2'!I29-'F-2-2'!N29)/ABS('F-2-2'!I29/100),0),ROUND(100-ABS('F-2-2'!I29-'F-2-2'!N29)/ABS('F-2-2'!I29/100),0))&amp;"】"))</f>
        <v/>
      </c>
    </row>
    <row r="30" spans="3:16" ht="18.600000000000001" customHeight="1" x14ac:dyDescent="0.15">
      <c r="C30" s="147"/>
      <c r="D30" s="298"/>
      <c r="E30" s="643" t="s">
        <v>668</v>
      </c>
      <c r="F30" s="1376" t="s">
        <v>688</v>
      </c>
      <c r="G30" s="1377"/>
      <c r="H30" s="299"/>
      <c r="I30" s="300" t="str">
        <f>IF('F-2-2'!I30="","","【"&amp;(IF(ABS('F-2-2'!I30)&gt;0,100,"0")&amp;"】"))</f>
        <v/>
      </c>
      <c r="J30" s="300" t="str">
        <f>IF('F-2-2'!J30="","","【"&amp;(IF('F-2-2'!J30&gt;='F-2-2'!I30,ROUND(100+ABS('F-2-2'!I30-'F-2-2'!J30)/ABS('F-2-2'!I30/100),0),ROUND(100-ABS('F-2-2'!I30-'F-2-2'!J30)/ABS('F-2-2'!I30/100),0))&amp;"】"))</f>
        <v/>
      </c>
      <c r="K30" s="300" t="str">
        <f>IF('F-2-2'!K30="","","【"&amp;(IF('F-2-2'!K30&gt;='F-2-2'!I30,ROUND(100+ABS('F-2-2'!I30-'F-2-2'!K30)/ABS('F-2-2'!I30/100),0),ROUND(100-ABS('F-2-2'!I30-'F-2-2'!K30)/ABS('F-2-2'!I30/100),0))&amp;"】"))</f>
        <v/>
      </c>
      <c r="L30" s="300" t="str">
        <f>IF('F-2-2'!L30="","","【"&amp;(IF('F-2-2'!L30&gt;='F-2-2'!I30,ROUND(100+ABS('F-2-2'!I30-'F-2-2'!L30)/ABS('F-2-2'!I30/100),0),ROUND(100-ABS('F-2-2'!I30-'F-2-2'!L30)/ABS('F-2-2'!I30/100),0))&amp;"】"))</f>
        <v/>
      </c>
      <c r="M30" s="300" t="str">
        <f>IF('F-2-2'!M30="","","【"&amp;(IF('F-2-2'!M30&gt;='F-2-2'!I30,ROUND(100+ABS('F-2-2'!I30-'F-2-2'!M30)/ABS('F-2-2'!I30/100),0),ROUND(100-ABS('F-2-2'!I30-'F-2-2'!M30)/ABS('F-2-2'!I30/100),0))&amp;"】"))</f>
        <v/>
      </c>
      <c r="N30" s="301" t="str">
        <f>IF('F-2-2'!N30="","","【"&amp;(IF('F-2-2'!N30&gt;='F-2-2'!I30,ROUND(100+ABS('F-2-2'!I30-'F-2-2'!N30)/ABS('F-2-2'!I30/100),0),ROUND(100-ABS('F-2-2'!I30-'F-2-2'!N30)/ABS('F-2-2'!I30/100),0))&amp;"】"))</f>
        <v/>
      </c>
    </row>
    <row r="31" spans="3:16" ht="18.600000000000001" customHeight="1" x14ac:dyDescent="0.15">
      <c r="C31" s="147"/>
      <c r="D31" s="298"/>
      <c r="E31" s="643" t="s">
        <v>669</v>
      </c>
      <c r="F31" s="1370" t="s">
        <v>689</v>
      </c>
      <c r="G31" s="1370"/>
      <c r="H31" s="302"/>
      <c r="I31" s="300" t="str">
        <f>IF('F-2-2'!I31="","","【"&amp;(IF(ABS('F-2-2'!I31)&gt;0,100,"0")&amp;"】"))</f>
        <v/>
      </c>
      <c r="J31" s="300" t="str">
        <f>IF('F-2-2'!J31="","","【"&amp;(IF('F-2-2'!J31&gt;='F-2-2'!I31,ROUND(100+ABS('F-2-2'!I31-'F-2-2'!J31)/ABS('F-2-2'!I31/100),0),ROUND(100-ABS('F-2-2'!I31-'F-2-2'!J31)/ABS('F-2-2'!I31/100),0))&amp;"】"))</f>
        <v/>
      </c>
      <c r="K31" s="300" t="str">
        <f>IF('F-2-2'!K31="","","【"&amp;(IF('F-2-2'!K31&gt;='F-2-2'!I31,ROUND(100+ABS('F-2-2'!I31-'F-2-2'!K31)/ABS('F-2-2'!I31/100),0),ROUND(100-ABS('F-2-2'!I31-'F-2-2'!K31)/ABS('F-2-2'!I31/100),0))&amp;"】"))</f>
        <v/>
      </c>
      <c r="L31" s="300" t="str">
        <f>IF('F-2-2'!L31="","","【"&amp;(IF('F-2-2'!L31&gt;='F-2-2'!I31,ROUND(100+ABS('F-2-2'!I31-'F-2-2'!L31)/ABS('F-2-2'!I31/100),0),ROUND(100-ABS('F-2-2'!I31-'F-2-2'!L31)/ABS('F-2-2'!I31/100),0))&amp;"】"))</f>
        <v/>
      </c>
      <c r="M31" s="300" t="str">
        <f>IF('F-2-2'!M31="","","【"&amp;(IF('F-2-2'!M31&gt;='F-2-2'!I31,ROUND(100+ABS('F-2-2'!I31-'F-2-2'!M31)/ABS('F-2-2'!I31/100),0),ROUND(100-ABS('F-2-2'!I31-'F-2-2'!M31)/ABS('F-2-2'!I31/100),0))&amp;"】"))</f>
        <v/>
      </c>
      <c r="N31" s="301" t="str">
        <f>IF('F-2-2'!N31="","","【"&amp;(IF('F-2-2'!N31&gt;='F-2-2'!I31,ROUND(100+ABS('F-2-2'!I31-'F-2-2'!N31)/ABS('F-2-2'!I31/100),0),ROUND(100-ABS('F-2-2'!I31-'F-2-2'!N31)/ABS('F-2-2'!I31/100),0))&amp;"】"))</f>
        <v/>
      </c>
    </row>
    <row r="32" spans="3:16" ht="18.600000000000001" customHeight="1" x14ac:dyDescent="0.15">
      <c r="C32" s="147"/>
      <c r="D32" s="298"/>
      <c r="E32" s="643" t="s">
        <v>670</v>
      </c>
      <c r="F32" s="1370" t="s">
        <v>690</v>
      </c>
      <c r="G32" s="1370"/>
      <c r="H32" s="302"/>
      <c r="I32" s="300" t="str">
        <f>IF('F-2-2'!I32="","","【"&amp;(IF(ABS('F-2-2'!I32)&gt;0,100,"0")&amp;"】"))</f>
        <v/>
      </c>
      <c r="J32" s="300" t="str">
        <f>IF('F-2-2'!J32="","","【"&amp;(IF('F-2-2'!J32&gt;='F-2-2'!I32,ROUND(100+ABS('F-2-2'!I32-'F-2-2'!J32)/ABS('F-2-2'!I32/100),0),ROUND(100-ABS('F-2-2'!I32-'F-2-2'!J32)/ABS('F-2-2'!I32/100),0))&amp;"】"))</f>
        <v/>
      </c>
      <c r="K32" s="300" t="str">
        <f>IF('F-2-2'!K32="","","【"&amp;(IF('F-2-2'!K32&gt;='F-2-2'!I32,ROUND(100+ABS('F-2-2'!I32-'F-2-2'!K32)/ABS('F-2-2'!I32/100),0),ROUND(100-ABS('F-2-2'!I32-'F-2-2'!K32)/ABS('F-2-2'!I32/100),0))&amp;"】"))</f>
        <v/>
      </c>
      <c r="L32" s="300" t="str">
        <f>IF('F-2-2'!L32="","","【"&amp;(IF('F-2-2'!L32&gt;='F-2-2'!I32,ROUND(100+ABS('F-2-2'!I32-'F-2-2'!L32)/ABS('F-2-2'!I32/100),0),ROUND(100-ABS('F-2-2'!I32-'F-2-2'!L32)/ABS('F-2-2'!I32/100),0))&amp;"】"))</f>
        <v/>
      </c>
      <c r="M32" s="300" t="str">
        <f>IF('F-2-2'!M32="","","【"&amp;(IF('F-2-2'!M32&gt;='F-2-2'!I32,ROUND(100+ABS('F-2-2'!I32-'F-2-2'!M32)/ABS('F-2-2'!I32/100),0),ROUND(100-ABS('F-2-2'!I32-'F-2-2'!M32)/ABS('F-2-2'!I32/100),0))&amp;"】"))</f>
        <v/>
      </c>
      <c r="N32" s="301" t="str">
        <f>IF('F-2-2'!N32="","","【"&amp;(IF('F-2-2'!N32&gt;='F-2-2'!I32,ROUND(100+ABS('F-2-2'!I32-'F-2-2'!N32)/ABS('F-2-2'!I32/100),0),ROUND(100-ABS('F-2-2'!I32-'F-2-2'!N32)/ABS('F-2-2'!I32/100),0))&amp;"】"))</f>
        <v/>
      </c>
    </row>
    <row r="33" spans="3:14" ht="18.600000000000001" customHeight="1" x14ac:dyDescent="0.15">
      <c r="C33" s="147"/>
      <c r="D33" s="298"/>
      <c r="E33" s="643" t="s">
        <v>671</v>
      </c>
      <c r="F33" s="1376" t="s">
        <v>691</v>
      </c>
      <c r="G33" s="1376"/>
      <c r="H33" s="299"/>
      <c r="I33" s="300" t="str">
        <f>IF('F-2-2'!I33="","","【"&amp;(IF(ABS('F-2-2'!I33)&gt;0,100,"0")&amp;"】"))</f>
        <v/>
      </c>
      <c r="J33" s="300" t="str">
        <f>IF('F-2-2'!J33="","","【"&amp;(IF('F-2-2'!J33&gt;='F-2-2'!I33,ROUND(100+ABS('F-2-2'!I33-'F-2-2'!J33)/ABS('F-2-2'!I33/100),0),ROUND(100-ABS('F-2-2'!I33-'F-2-2'!J33)/ABS('F-2-2'!I33/100),0))&amp;"】"))</f>
        <v/>
      </c>
      <c r="K33" s="300" t="str">
        <f>IF('F-2-2'!K33="","","【"&amp;(IF('F-2-2'!K33&gt;='F-2-2'!I33,ROUND(100+ABS('F-2-2'!I33-'F-2-2'!K33)/ABS('F-2-2'!I33/100),0),ROUND(100-ABS('F-2-2'!I33-'F-2-2'!K33)/ABS('F-2-2'!I33/100),0))&amp;"】"))</f>
        <v/>
      </c>
      <c r="L33" s="300" t="str">
        <f>IF('F-2-2'!L33="","","【"&amp;(IF('F-2-2'!L33&gt;='F-2-2'!I33,ROUND(100+ABS('F-2-2'!I33-'F-2-2'!L33)/ABS('F-2-2'!I33/100),0),ROUND(100-ABS('F-2-2'!I33-'F-2-2'!L33)/ABS('F-2-2'!I33/100),0))&amp;"】"))</f>
        <v/>
      </c>
      <c r="M33" s="300" t="str">
        <f>IF('F-2-2'!M33="","","【"&amp;(IF('F-2-2'!M33&gt;='F-2-2'!I33,ROUND(100+ABS('F-2-2'!I33-'F-2-2'!M33)/ABS('F-2-2'!I33/100),0),ROUND(100-ABS('F-2-2'!I33-'F-2-2'!M33)/ABS('F-2-2'!I33/100),0))&amp;"】"))</f>
        <v/>
      </c>
      <c r="N33" s="301" t="str">
        <f>IF('F-2-2'!N33="","","【"&amp;(IF('F-2-2'!N33&gt;='F-2-2'!I33,ROUND(100+ABS('F-2-2'!I33-'F-2-2'!N33)/ABS('F-2-2'!I33/100),0),ROUND(100-ABS('F-2-2'!I33-'F-2-2'!N33)/ABS('F-2-2'!I33/100),0))&amp;"】"))</f>
        <v/>
      </c>
    </row>
    <row r="34" spans="3:14" ht="18.600000000000001" customHeight="1" x14ac:dyDescent="0.15">
      <c r="C34" s="147"/>
      <c r="D34" s="298"/>
      <c r="E34" s="643" t="s">
        <v>672</v>
      </c>
      <c r="F34" s="643" t="s">
        <v>692</v>
      </c>
      <c r="G34" s="643"/>
      <c r="H34" s="299"/>
      <c r="I34" s="300" t="str">
        <f>IF('F-2-2'!I34="","","【"&amp;(IF(ABS('F-2-2'!I34)&gt;0,100,"0")&amp;"】"))</f>
        <v/>
      </c>
      <c r="J34" s="300" t="str">
        <f>IF('F-2-2'!J34="","","【"&amp;(IF('F-2-2'!J34&gt;='F-2-2'!I34,ROUND(100+ABS('F-2-2'!I34-'F-2-2'!J34)/ABS('F-2-2'!I34/100),0),ROUND(100-ABS('F-2-2'!I34-'F-2-2'!J34)/ABS('F-2-2'!I34/100),0))&amp;"】"))</f>
        <v/>
      </c>
      <c r="K34" s="300" t="str">
        <f>IF('F-2-2'!K34="","","【"&amp;(IF('F-2-2'!K34&gt;='F-2-2'!I34,ROUND(100+ABS('F-2-2'!I34-'F-2-2'!K34)/ABS('F-2-2'!I34/100),0),ROUND(100-ABS('F-2-2'!I34-'F-2-2'!K34)/ABS('F-2-2'!I34/100),0))&amp;"】"))</f>
        <v/>
      </c>
      <c r="L34" s="300" t="str">
        <f>IF('F-2-2'!L34="","","【"&amp;(IF('F-2-2'!L34&gt;='F-2-2'!I34,ROUND(100+ABS('F-2-2'!I34-'F-2-2'!L34)/ABS('F-2-2'!I34/100),0),ROUND(100-ABS('F-2-2'!I34-'F-2-2'!L34)/ABS('F-2-2'!I34/100),0))&amp;"】"))</f>
        <v/>
      </c>
      <c r="M34" s="300" t="str">
        <f>IF('F-2-2'!M34="","","【"&amp;(IF('F-2-2'!M34&gt;='F-2-2'!I34,ROUND(100+ABS('F-2-2'!I34-'F-2-2'!M34)/ABS('F-2-2'!I34/100),0),ROUND(100-ABS('F-2-2'!I34-'F-2-2'!M34)/ABS('F-2-2'!I34/100),0))&amp;"】"))</f>
        <v/>
      </c>
      <c r="N34" s="301" t="str">
        <f>IF('F-2-2'!N34="","","【"&amp;(IF('F-2-2'!N34&gt;='F-2-2'!I34,ROUND(100+ABS('F-2-2'!I34-'F-2-2'!N34)/ABS('F-2-2'!I34/100),0),ROUND(100-ABS('F-2-2'!I34-'F-2-2'!N34)/ABS('F-2-2'!I34/100),0))&amp;"】"))</f>
        <v/>
      </c>
    </row>
    <row r="35" spans="3:14" ht="18.600000000000001" customHeight="1" x14ac:dyDescent="0.15">
      <c r="C35" s="147"/>
      <c r="D35" s="298"/>
      <c r="E35" s="643" t="s">
        <v>673</v>
      </c>
      <c r="F35" s="643" t="s">
        <v>693</v>
      </c>
      <c r="G35" s="643"/>
      <c r="H35" s="299"/>
      <c r="I35" s="300" t="str">
        <f>IF('F-2-2'!I35="","","【"&amp;(IF(ABS('F-2-2'!I35)&gt;0,100,"0")&amp;"】"))</f>
        <v/>
      </c>
      <c r="J35" s="300" t="str">
        <f>IF('F-2-2'!J35="","","【"&amp;(IF('F-2-2'!J35&gt;='F-2-2'!I35,ROUND(100+ABS('F-2-2'!I35-'F-2-2'!J35)/ABS('F-2-2'!I35/100),0),ROUND(100-ABS('F-2-2'!I35-'F-2-2'!J35)/ABS('F-2-2'!I35/100),0))&amp;"】"))</f>
        <v/>
      </c>
      <c r="K35" s="300" t="str">
        <f>IF('F-2-2'!K35="","","【"&amp;(IF('F-2-2'!K35&gt;='F-2-2'!I35,ROUND(100+ABS('F-2-2'!I35-'F-2-2'!K35)/ABS('F-2-2'!I35/100),0),ROUND(100-ABS('F-2-2'!I35-'F-2-2'!K35)/ABS('F-2-2'!I35/100),0))&amp;"】"))</f>
        <v/>
      </c>
      <c r="L35" s="300" t="str">
        <f>IF('F-2-2'!L35="","","【"&amp;(IF('F-2-2'!L35&gt;='F-2-2'!I35,ROUND(100+ABS('F-2-2'!I35-'F-2-2'!L35)/ABS('F-2-2'!I35/100),0),ROUND(100-ABS('F-2-2'!I35-'F-2-2'!L35)/ABS('F-2-2'!I35/100),0))&amp;"】"))</f>
        <v/>
      </c>
      <c r="M35" s="300" t="str">
        <f>IF('F-2-2'!M35="","","【"&amp;(IF('F-2-2'!M35&gt;='F-2-2'!I35,ROUND(100+ABS('F-2-2'!I35-'F-2-2'!M35)/ABS('F-2-2'!I35/100),0),ROUND(100-ABS('F-2-2'!I35-'F-2-2'!M35)/ABS('F-2-2'!I35/100),0))&amp;"】"))</f>
        <v/>
      </c>
      <c r="N35" s="301" t="str">
        <f>IF('F-2-2'!N35="","","【"&amp;(IF('F-2-2'!N35&gt;='F-2-2'!I35,ROUND(100+ABS('F-2-2'!I35-'F-2-2'!N35)/ABS('F-2-2'!I35/100),0),ROUND(100-ABS('F-2-2'!I35-'F-2-2'!N35)/ABS('F-2-2'!I35/100),0))&amp;"】"))</f>
        <v/>
      </c>
    </row>
    <row r="36" spans="3:14" ht="18.600000000000001" customHeight="1" x14ac:dyDescent="0.15">
      <c r="C36" s="147"/>
      <c r="D36" s="298"/>
      <c r="E36" s="643" t="s">
        <v>675</v>
      </c>
      <c r="F36" s="1376" t="s">
        <v>694</v>
      </c>
      <c r="G36" s="1377"/>
      <c r="H36" s="299"/>
      <c r="I36" s="300" t="str">
        <f>IF('F-2-2'!I36="","","【"&amp;(IF(ABS('F-2-2'!I36)&gt;0,100,"0")&amp;"】"))</f>
        <v/>
      </c>
      <c r="J36" s="300" t="str">
        <f>IF('F-2-2'!J36="","","【"&amp;(IF('F-2-2'!J36&gt;='F-2-2'!I36,ROUND(100+ABS('F-2-2'!I36-'F-2-2'!J36)/ABS('F-2-2'!I36/100),0),ROUND(100-ABS('F-2-2'!I36-'F-2-2'!J36)/ABS('F-2-2'!I36/100),0))&amp;"】"))</f>
        <v/>
      </c>
      <c r="K36" s="300" t="str">
        <f>IF('F-2-2'!K36="","","【"&amp;(IF('F-2-2'!K36&gt;='F-2-2'!I36,ROUND(100+ABS('F-2-2'!I36-'F-2-2'!K36)/ABS('F-2-2'!I36/100),0),ROUND(100-ABS('F-2-2'!I36-'F-2-2'!K36)/ABS('F-2-2'!I36/100),0))&amp;"】"))</f>
        <v/>
      </c>
      <c r="L36" s="300" t="str">
        <f>IF('F-2-2'!L36="","","【"&amp;(IF('F-2-2'!L36&gt;='F-2-2'!I36,ROUND(100+ABS('F-2-2'!I36-'F-2-2'!L36)/ABS('F-2-2'!I36/100),0),ROUND(100-ABS('F-2-2'!I36-'F-2-2'!L36)/ABS('F-2-2'!I36/100),0))&amp;"】"))</f>
        <v/>
      </c>
      <c r="M36" s="300" t="str">
        <f>IF('F-2-2'!M36="","","【"&amp;(IF('F-2-2'!M36&gt;='F-2-2'!I36,ROUND(100+ABS('F-2-2'!I36-'F-2-2'!M36)/ABS('F-2-2'!I36/100),0),ROUND(100-ABS('F-2-2'!I36-'F-2-2'!M36)/ABS('F-2-2'!I36/100),0))&amp;"】"))</f>
        <v/>
      </c>
      <c r="N36" s="301" t="str">
        <f>IF('F-2-2'!N36="","","【"&amp;(IF('F-2-2'!N36&gt;='F-2-2'!I36,ROUND(100+ABS('F-2-2'!I36-'F-2-2'!N36)/ABS('F-2-2'!I36/100),0),ROUND(100-ABS('F-2-2'!I36-'F-2-2'!N36)/ABS('F-2-2'!I36/100),0))&amp;"】"))</f>
        <v/>
      </c>
    </row>
    <row r="37" spans="3:14" ht="18.600000000000001" customHeight="1" x14ac:dyDescent="0.15">
      <c r="C37" s="147"/>
      <c r="D37" s="149"/>
      <c r="E37" s="137"/>
      <c r="F37" s="137"/>
      <c r="G37" s="137"/>
      <c r="H37" s="150"/>
      <c r="I37" s="300" t="str">
        <f>IF('F-2-2'!I37="","","【"&amp;(IF(ABS('F-2-2'!I37)&gt;0,100,"0")&amp;"】"))</f>
        <v/>
      </c>
      <c r="J37" s="300" t="str">
        <f>IF('F-2-2'!J37="","","【"&amp;(IF('F-2-2'!J37&gt;='F-2-2'!I37,ROUND(100+ABS('F-2-2'!I37-'F-2-2'!J37)/ABS('F-2-2'!I37/100),0),ROUND(100-ABS('F-2-2'!I37-'F-2-2'!J37)/ABS('F-2-2'!I37/100),0))&amp;"】"))</f>
        <v/>
      </c>
      <c r="K37" s="300" t="str">
        <f>IF('F-2-2'!K37="","","【"&amp;(IF('F-2-2'!K37&gt;='F-2-2'!I37,ROUND(100+ABS('F-2-2'!I37-'F-2-2'!K37)/ABS('F-2-2'!I37/100),0),ROUND(100-ABS('F-2-2'!I37-'F-2-2'!K37)/ABS('F-2-2'!I37/100),0))&amp;"】"))</f>
        <v/>
      </c>
      <c r="L37" s="300" t="str">
        <f>IF('F-2-2'!L37="","","【"&amp;(IF('F-2-2'!L37&gt;='F-2-2'!I37,ROUND(100+ABS('F-2-2'!I37-'F-2-2'!L37)/ABS('F-2-2'!I37/100),0),ROUND(100-ABS('F-2-2'!I37-'F-2-2'!L37)/ABS('F-2-2'!I37/100),0))&amp;"】"))</f>
        <v/>
      </c>
      <c r="M37" s="300" t="str">
        <f>IF('F-2-2'!M37="","","【"&amp;(IF('F-2-2'!M37&gt;='F-2-2'!I37,ROUND(100+ABS('F-2-2'!I37-'F-2-2'!M37)/ABS('F-2-2'!I37/100),0),ROUND(100-ABS('F-2-2'!I37-'F-2-2'!M37)/ABS('F-2-2'!I37/100),0))&amp;"】"))</f>
        <v/>
      </c>
      <c r="N37" s="301" t="str">
        <f>IF('F-2-2'!N37="","","【"&amp;(IF('F-2-2'!N37&gt;='F-2-2'!I37,ROUND(100+ABS('F-2-2'!I37-'F-2-2'!N37)/ABS('F-2-2'!I37/100),0),ROUND(100-ABS('F-2-2'!I37-'F-2-2'!N37)/ABS('F-2-2'!I37/100),0))&amp;"】"))</f>
        <v/>
      </c>
    </row>
    <row r="38" spans="3:14" ht="18.600000000000001" customHeight="1" x14ac:dyDescent="0.15">
      <c r="C38" s="147"/>
      <c r="D38" s="310" t="s">
        <v>695</v>
      </c>
      <c r="E38" s="1381" t="s">
        <v>696</v>
      </c>
      <c r="F38" s="1381"/>
      <c r="G38" s="1381"/>
      <c r="H38" s="152"/>
      <c r="I38" s="311" t="str">
        <f>IF('F-2-2'!I38="","","【"&amp;(IF(ABS('F-2-2'!I38)&gt;0,100,"0")&amp;"】"))</f>
        <v>【0】</v>
      </c>
      <c r="J38" s="296" t="e">
        <f>IF('F-2-2'!J38="","","【"&amp;(IF('F-2-2'!J38&gt;='F-2-2'!I38,ROUND(100+ABS('F-2-2'!I38-'F-2-2'!J38)/ABS('F-2-2'!I38/100),0),ROUND(100-ABS('F-2-2'!I38-'F-2-2'!J38)/ABS('F-2-2'!I38/100),0))&amp;"】"))</f>
        <v>#DIV/0!</v>
      </c>
      <c r="K38" s="296" t="e">
        <f>IF('F-2-2'!K38="","","【"&amp;(IF('F-2-2'!K38&gt;='F-2-2'!I38,ROUND(100+ABS('F-2-2'!I38-'F-2-2'!K38)/ABS('F-2-2'!I38/100),0),ROUND(100-ABS('F-2-2'!I38-'F-2-2'!K38)/ABS('F-2-2'!I38/100),0))&amp;"】"))</f>
        <v>#DIV/0!</v>
      </c>
      <c r="L38" s="296" t="e">
        <f>IF('F-2-2'!L38="","","【"&amp;(IF('F-2-2'!L38&gt;='F-2-2'!I38,ROUND(100+ABS('F-2-2'!I38-'F-2-2'!L38)/ABS('F-2-2'!I38/100),0),ROUND(100-ABS('F-2-2'!I38-'F-2-2'!L38)/ABS('F-2-2'!I38/100),0))&amp;"】"))</f>
        <v>#DIV/0!</v>
      </c>
      <c r="M38" s="296" t="e">
        <f>IF('F-2-2'!M38="","","【"&amp;(IF('F-2-2'!M38&gt;='F-2-2'!I38,ROUND(100+ABS('F-2-2'!I38-'F-2-2'!M38)/ABS('F-2-2'!I38/100),0),ROUND(100-ABS('F-2-2'!I38-'F-2-2'!M38)/ABS('F-2-2'!I38/100),0))&amp;"】"))</f>
        <v>#DIV/0!</v>
      </c>
      <c r="N38" s="297" t="e">
        <f>IF('F-2-2'!N38="","","【"&amp;(IF('F-2-2'!N38&gt;='F-2-2'!I38,ROUND(100+ABS('F-2-2'!I38-'F-2-2'!N38)/ABS('F-2-2'!I38/100),0),ROUND(100-ABS('F-2-2'!I38-'F-2-2'!N38)/ABS('F-2-2'!I38/100),0))&amp;"】"))</f>
        <v>#DIV/0!</v>
      </c>
    </row>
    <row r="39" spans="3:14" ht="18.600000000000001" customHeight="1" x14ac:dyDescent="0.15">
      <c r="C39" s="147"/>
      <c r="D39" s="310" t="s">
        <v>697</v>
      </c>
      <c r="E39" s="1381" t="s">
        <v>698</v>
      </c>
      <c r="F39" s="1381"/>
      <c r="G39" s="1381"/>
      <c r="H39" s="152"/>
      <c r="I39" s="313" t="str">
        <f>IF('F-2-2'!I39="","","【"&amp;(IF(ABS('F-2-2'!I39)&gt;0,100,"0")&amp;"】"))</f>
        <v/>
      </c>
      <c r="J39" s="313" t="str">
        <f>IF('F-2-2'!J39="","","【"&amp;(IF('F-2-2'!J39&gt;='F-2-2'!I39,ROUND(100+ABS('F-2-2'!I39-'F-2-2'!J39)/ABS('F-2-2'!I39/100),0),ROUND(100-ABS('F-2-2'!I39-'F-2-2'!J39)/ABS('F-2-2'!I39/100),0))&amp;"】"))</f>
        <v/>
      </c>
      <c r="K39" s="313" t="str">
        <f>IF('F-2-2'!K39="","","【"&amp;(IF('F-2-2'!K39&gt;='F-2-2'!I39,ROUND(100+ABS('F-2-2'!I39-'F-2-2'!K39)/ABS('F-2-2'!I39/100),0),ROUND(100-ABS('F-2-2'!I39-'F-2-2'!K39)/ABS('F-2-2'!I39/100),0))&amp;"】"))</f>
        <v/>
      </c>
      <c r="L39" s="313" t="str">
        <f>IF('F-2-2'!L39="","","【"&amp;(IF('F-2-2'!L39&gt;='F-2-2'!I39,ROUND(100+ABS('F-2-2'!I39-'F-2-2'!L39)/ABS('F-2-2'!I39/100),0),ROUND(100-ABS('F-2-2'!I39-'F-2-2'!L39)/ABS('F-2-2'!I39/100),0))&amp;"】"))</f>
        <v/>
      </c>
      <c r="M39" s="313" t="str">
        <f>IF('F-2-2'!M39="","","【"&amp;(IF('F-2-2'!M39&gt;='F-2-2'!I39,ROUND(100+ABS('F-2-2'!I39-'F-2-2'!M39)/ABS('F-2-2'!I39/100),0),ROUND(100-ABS('F-2-2'!I39-'F-2-2'!M39)/ABS('F-2-2'!I39/100),0))&amp;"】"))</f>
        <v/>
      </c>
      <c r="N39" s="314" t="str">
        <f>IF('F-2-2'!N39="","","【"&amp;(IF('F-2-2'!N39&gt;='F-2-2'!I39,ROUND(100+ABS('F-2-2'!I39-'F-2-2'!N39)/ABS('F-2-2'!I39/100),0),ROUND(100-ABS('F-2-2'!I39-'F-2-2'!N39)/ABS('F-2-2'!I39/100),0))&amp;"】"))</f>
        <v/>
      </c>
    </row>
    <row r="40" spans="3:14" ht="18.600000000000001" customHeight="1" x14ac:dyDescent="0.15">
      <c r="C40" s="147"/>
      <c r="D40" s="315" t="s">
        <v>699</v>
      </c>
      <c r="E40" s="1382" t="s">
        <v>700</v>
      </c>
      <c r="F40" s="1382"/>
      <c r="G40" s="1382"/>
      <c r="H40" s="316"/>
      <c r="I40" s="313" t="str">
        <f>IF('F-2-2'!I40="","","【"&amp;(IF(ABS('F-2-2'!I40)&gt;0,100,"0")&amp;"】"))</f>
        <v/>
      </c>
      <c r="J40" s="313" t="str">
        <f>IF('F-2-2'!J40="","","【"&amp;(IF('F-2-2'!J40&gt;='F-2-2'!I40,ROUND(100+ABS('F-2-2'!I40-'F-2-2'!J40)/ABS('F-2-2'!I40/100),0),ROUND(100-ABS('F-2-2'!I40-'F-2-2'!J40)/ABS('F-2-2'!I40/100),0))&amp;"】"))</f>
        <v/>
      </c>
      <c r="K40" s="313" t="str">
        <f>IF('F-2-2'!K40="","","【"&amp;(IF('F-2-2'!K40&gt;='F-2-2'!I40,ROUND(100+ABS('F-2-2'!I40-'F-2-2'!K40)/ABS('F-2-2'!I40/100),0),ROUND(100-ABS('F-2-2'!I40-'F-2-2'!K40)/ABS('F-2-2'!I40/100),0))&amp;"】"))</f>
        <v/>
      </c>
      <c r="L40" s="313" t="str">
        <f>IF('F-2-2'!L40="","","【"&amp;(IF('F-2-2'!L40&gt;='F-2-2'!I40,ROUND(100+ABS('F-2-2'!I40-'F-2-2'!L40)/ABS('F-2-2'!I40/100),0),ROUND(100-ABS('F-2-2'!I40-'F-2-2'!L40)/ABS('F-2-2'!I40/100),0))&amp;"】"))</f>
        <v/>
      </c>
      <c r="M40" s="313" t="str">
        <f>IF('F-2-2'!M40="","","【"&amp;(IF('F-2-2'!M40&gt;='F-2-2'!I40,ROUND(100+ABS('F-2-2'!I40-'F-2-2'!M40)/ABS('F-2-2'!I40/100),0),ROUND(100-ABS('F-2-2'!I40-'F-2-2'!M40)/ABS('F-2-2'!I40/100),0))&amp;"】"))</f>
        <v/>
      </c>
      <c r="N40" s="314" t="str">
        <f>IF('F-2-2'!N40="","","【"&amp;(IF('F-2-2'!N40&gt;='F-2-2'!I40,ROUND(100+ABS('F-2-2'!I40-'F-2-2'!N40)/ABS('F-2-2'!I40/100),0),ROUND(100-ABS('F-2-2'!I40-'F-2-2'!N40)/ABS('F-2-2'!I40/100),0))&amp;"】"))</f>
        <v/>
      </c>
    </row>
    <row r="41" spans="3:14" ht="18.600000000000001" customHeight="1" x14ac:dyDescent="0.15">
      <c r="C41" s="147"/>
      <c r="D41" s="310" t="s">
        <v>701</v>
      </c>
      <c r="E41" s="1381" t="s">
        <v>702</v>
      </c>
      <c r="F41" s="1381"/>
      <c r="G41" s="1381"/>
      <c r="H41" s="152"/>
      <c r="I41" s="311" t="str">
        <f>IF('F-2-2'!I41="","","【"&amp;(IF(ABS('F-2-2'!I41)&gt;0,100,"0")&amp;"】"))</f>
        <v>【0】</v>
      </c>
      <c r="J41" s="311" t="e">
        <f>IF('F-2-2'!J41="","","【"&amp;(IF('F-2-2'!J41&gt;='F-2-2'!I41,ROUND(100+ABS('F-2-2'!I41-'F-2-2'!J41)/ABS('F-2-2'!I41/100),0),ROUND(100-ABS('F-2-2'!I41-'F-2-2'!J41)/ABS('F-2-2'!I41/100),0))&amp;"】"))</f>
        <v>#DIV/0!</v>
      </c>
      <c r="K41" s="311" t="e">
        <f>IF('F-2-2'!K41="","","【"&amp;(IF('F-2-2'!K41&gt;='F-2-2'!I41,ROUND(100+ABS('F-2-2'!I41-'F-2-2'!K41)/ABS('F-2-2'!I41/100),0),ROUND(100-ABS('F-2-2'!I41-'F-2-2'!K41)/ABS('F-2-2'!I41/100),0))&amp;"】"))</f>
        <v>#DIV/0!</v>
      </c>
      <c r="L41" s="311" t="e">
        <f>IF('F-2-2'!L41="","","【"&amp;(IF('F-2-2'!L41&gt;='F-2-2'!I41,ROUND(100+ABS('F-2-2'!I41-'F-2-2'!L41)/ABS('F-2-2'!I41/100),0),ROUND(100-ABS('F-2-2'!I41-'F-2-2'!L41)/ABS('F-2-2'!I41/100),0))&amp;"】"))</f>
        <v>#DIV/0!</v>
      </c>
      <c r="M41" s="311" t="e">
        <f>IF('F-2-2'!M41="","","【"&amp;(IF('F-2-2'!M41&gt;='F-2-2'!I41,ROUND(100+ABS('F-2-2'!I41-'F-2-2'!M41)/ABS('F-2-2'!I41/100),0),ROUND(100-ABS('F-2-2'!I41-'F-2-2'!M41)/ABS('F-2-2'!I41/100),0))&amp;"】"))</f>
        <v>#DIV/0!</v>
      </c>
      <c r="N41" s="312" t="e">
        <f>IF('F-2-2'!N41="","","【"&amp;(IF('F-2-2'!N41&gt;='F-2-2'!I41,ROUND(100+ABS('F-2-2'!I41-'F-2-2'!N41)/ABS('F-2-2'!I41/100),0),ROUND(100-ABS('F-2-2'!I41-'F-2-2'!N41)/ABS('F-2-2'!I41/100),0))&amp;"】"))</f>
        <v>#DIV/0!</v>
      </c>
    </row>
    <row r="42" spans="3:14" ht="18.600000000000001" customHeight="1" x14ac:dyDescent="0.15">
      <c r="C42" s="147"/>
      <c r="D42" s="317" t="s">
        <v>703</v>
      </c>
      <c r="E42" s="1381" t="s">
        <v>704</v>
      </c>
      <c r="F42" s="1381"/>
      <c r="G42" s="1381"/>
      <c r="H42" s="152"/>
      <c r="I42" s="698" t="str">
        <f>IF('F-2-2'!I42="","","【"&amp;(IF(ABS('F-2-2'!I42)&gt;0,100,"0")&amp;"】"))</f>
        <v/>
      </c>
      <c r="J42" s="698" t="str">
        <f>IF('F-2-2'!J42="","","【"&amp;(IF('F-2-2'!J42&gt;='F-2-2'!I42,ROUND(100+ABS('F-2-2'!I42-'F-2-2'!J42)/ABS('F-2-2'!I42/100),0),ROUND(100-ABS('F-2-2'!I42-'F-2-2'!J42)/ABS('F-2-2'!I42/100),0))&amp;"】"))</f>
        <v/>
      </c>
      <c r="K42" s="698" t="str">
        <f>IF('F-2-2'!K42="","","【"&amp;(IF('F-2-2'!K42&gt;='F-2-2'!I42,ROUND(100+ABS('F-2-2'!I42-'F-2-2'!K42)/ABS('F-2-2'!I42/100),0),ROUND(100-ABS('F-2-2'!I42-'F-2-2'!K42)/ABS('F-2-2'!I42/100),0))&amp;"】"))</f>
        <v/>
      </c>
      <c r="L42" s="698" t="str">
        <f>IF('F-2-2'!L42="","","【"&amp;(IF('F-2-2'!L42&gt;='F-2-2'!I42,ROUND(100+ABS('F-2-2'!I42-'F-2-2'!L42)/ABS('F-2-2'!I42/100),0),ROUND(100-ABS('F-2-2'!I42-'F-2-2'!L42)/ABS('F-2-2'!I42/100),0))&amp;"】"))</f>
        <v/>
      </c>
      <c r="M42" s="699" t="str">
        <f>IF('F-2-2'!M42="","","【"&amp;(IF('F-2-2'!M42&gt;='F-2-2'!I42,ROUND(100+ABS('F-2-2'!I42-'F-2-2'!M42)/ABS('F-2-2'!I42/100),0),ROUND(100-ABS('F-2-2'!I42-'F-2-2'!M42)/ABS('F-2-2'!I42/100),0))&amp;"】"))</f>
        <v/>
      </c>
      <c r="N42" s="700" t="str">
        <f>IF('F-2-2'!N42="","","【"&amp;(IF('F-2-2'!N42&gt;='F-2-2'!I42,ROUND(100+ABS('F-2-2'!I42-'F-2-2'!N42)/ABS('F-2-2'!I42/100),0),ROUND(100-ABS('F-2-2'!I42-'F-2-2'!N42)/ABS('F-2-2'!I42/100),0))&amp;"】"))</f>
        <v/>
      </c>
    </row>
    <row r="43" spans="3:14" ht="18.600000000000001" customHeight="1" thickBot="1" x14ac:dyDescent="0.2">
      <c r="C43" s="147"/>
      <c r="D43" s="317" t="s">
        <v>705</v>
      </c>
      <c r="E43" s="1383" t="s">
        <v>706</v>
      </c>
      <c r="F43" s="1383"/>
      <c r="G43" s="1383"/>
      <c r="H43" s="152"/>
      <c r="I43" s="701" t="str">
        <f>IF('F-2-2'!I43="","","【"&amp;(IF(ABS('F-2-2'!I43)&gt;0,100,"0")&amp;"】"))</f>
        <v/>
      </c>
      <c r="J43" s="702" t="str">
        <f>IF('F-2-2'!J43="","","【"&amp;(IF('F-2-2'!J43&gt;='F-2-2'!I43,ROUND(100+ABS('F-2-2'!I43-'F-2-2'!J43)/ABS('F-2-2'!I43/100),0),ROUND(100-ABS('F-2-2'!I43-'F-2-2'!J43)/ABS('F-2-2'!I43/100),0))&amp;"】"))</f>
        <v/>
      </c>
      <c r="K43" s="702" t="str">
        <f>IF('F-2-2'!K43="","","【"&amp;(IF('F-2-2'!K43&gt;='F-2-2'!I43,ROUND(100+ABS('F-2-2'!I43-'F-2-2'!K43)/ABS('F-2-2'!I43/100),0),ROUND(100-ABS('F-2-2'!I43-'F-2-2'!K43)/ABS('F-2-2'!I43/100),0))&amp;"】"))</f>
        <v/>
      </c>
      <c r="L43" s="702" t="str">
        <f>IF('F-2-2'!L43="","","【"&amp;(IF('F-2-2'!L43&gt;='F-2-2'!I43,ROUND(100+ABS('F-2-2'!I43-'F-2-2'!L43)/ABS('F-2-2'!I43/100),0),ROUND(100-ABS('F-2-2'!I43-'F-2-2'!L43)/ABS('F-2-2'!I43/100),0))&amp;"】"))</f>
        <v/>
      </c>
      <c r="M43" s="701" t="str">
        <f>IF('F-2-2'!M43="","","【"&amp;(IF('F-2-2'!M43&gt;='F-2-2'!I43,ROUND(100+ABS('F-2-2'!I43-'F-2-2'!M43)/ABS('F-2-2'!I43/100),0),ROUND(100-ABS('F-2-2'!I43-'F-2-2'!M43)/ABS('F-2-2'!I43/100),0))&amp;"】"))</f>
        <v/>
      </c>
      <c r="N43" s="703" t="str">
        <f>IF('F-2-2'!N43="","","【"&amp;(IF('F-2-2'!N43&gt;='F-2-2'!I43,ROUND(100+ABS('F-2-2'!I43-'F-2-2'!N43)/ABS('F-2-2'!I43/100),0),ROUND(100-ABS('F-2-2'!I43-'F-2-2'!N43)/ABS('F-2-2'!I43/100),0))&amp;"】"))</f>
        <v/>
      </c>
    </row>
    <row r="44" spans="3:14" ht="18.600000000000001" customHeight="1" thickTop="1" x14ac:dyDescent="0.15">
      <c r="C44" s="267" t="s">
        <v>707</v>
      </c>
      <c r="D44" s="268"/>
      <c r="E44" s="268"/>
      <c r="F44" s="268"/>
      <c r="G44" s="268"/>
      <c r="H44" s="269"/>
      <c r="I44" s="318" t="str">
        <f>IF('F-2-2'!I44="","","【"&amp;(IF(ABS('F-2-2'!I44)&gt;0,100,"0")&amp;"】"))</f>
        <v>【0】</v>
      </c>
      <c r="J44" s="318" t="e">
        <f>IF('F-2-2'!J44="","","【"&amp;(IF('F-2-2'!J44&gt;='F-2-2'!I44,ROUND(100+ABS('F-2-2'!I44-'F-2-2'!J44)/ABS('F-2-2'!I44/100),0),ROUND(100-ABS('F-2-2'!I44-'F-2-2'!J44)/ABS('F-2-2'!I44/100),0))&amp;"】"))</f>
        <v>#DIV/0!</v>
      </c>
      <c r="K44" s="318" t="e">
        <f>IF('F-2-2'!K44="","","【"&amp;(IF('F-2-2'!K44&gt;='F-2-2'!I44,ROUND(100+ABS('F-2-2'!I44-'F-2-2'!K44)/ABS('F-2-2'!I44/100),0),ROUND(100-ABS('F-2-2'!I44-'F-2-2'!K44)/ABS('F-2-2'!I44/100),0))&amp;"】"))</f>
        <v>#DIV/0!</v>
      </c>
      <c r="L44" s="318" t="e">
        <f>IF('F-2-2'!L44="","","【"&amp;(IF('F-2-2'!L44&gt;='F-2-2'!I44,ROUND(100+ABS('F-2-2'!I44-'F-2-2'!L44)/ABS('F-2-2'!I44/100),0),ROUND(100-ABS('F-2-2'!I44-'F-2-2'!L44)/ABS('F-2-2'!I44/100),0))&amp;"】"))</f>
        <v>#DIV/0!</v>
      </c>
      <c r="M44" s="318" t="e">
        <f>IF('F-2-2'!M44="","","【"&amp;(IF('F-2-2'!M44&gt;='F-2-2'!I44,ROUND(100+ABS('F-2-2'!I44-'F-2-2'!M44)/ABS('F-2-2'!I44/100),0),ROUND(100-ABS('F-2-2'!I44-'F-2-2'!M44)/ABS('F-2-2'!I44/100),0))&amp;"】"))</f>
        <v>#DIV/0!</v>
      </c>
      <c r="N44" s="319" t="e">
        <f>IF('F-2-2'!N44="","","【"&amp;(IF('F-2-2'!N44&gt;='F-2-2'!I44,ROUND(100+ABS('F-2-2'!I44-'F-2-2'!N44)/ABS('F-2-2'!I44/100),0),ROUND(100-ABS('F-2-2'!I44-'F-2-2'!N44)/ABS('F-2-2'!I44/100),0))&amp;"】"))</f>
        <v>#DIV/0!</v>
      </c>
    </row>
    <row r="45" spans="3:14" ht="18.600000000000001" customHeight="1" thickBot="1" x14ac:dyDescent="0.2">
      <c r="C45" s="144" t="s">
        <v>708</v>
      </c>
      <c r="D45" s="145"/>
      <c r="E45" s="145"/>
      <c r="F45" s="137"/>
      <c r="G45" s="137"/>
      <c r="H45" s="150"/>
      <c r="I45" s="303" t="str">
        <f>IF('F-2-2'!I45="","","【"&amp;(IF(ABS('F-2-2'!I45)&gt;0,100,"0")&amp;"】"))</f>
        <v/>
      </c>
      <c r="J45" s="303" t="str">
        <f>IF('F-2-2'!J45="","","【"&amp;(IF('F-2-2'!J45&gt;='F-2-2'!I45,ROUND(100+ABS('F-2-2'!I45-'F-2-2'!J45)/ABS('F-2-2'!I45/100),0),ROUND(100-ABS('F-2-2'!I45-'F-2-2'!J45)/ABS('F-2-2'!I45/100),0))&amp;"】"))</f>
        <v/>
      </c>
      <c r="K45" s="303" t="str">
        <f>IF('F-2-2'!K45="","","【"&amp;(IF('F-2-2'!K45&gt;='F-2-2'!I45,ROUND(100+ABS('F-2-2'!I45-'F-2-2'!K45)/ABS('F-2-2'!I45/100),0),ROUND(100-ABS('F-2-2'!I45-'F-2-2'!K45)/ABS('F-2-2'!I45/100),0))&amp;"】"))</f>
        <v/>
      </c>
      <c r="L45" s="303" t="str">
        <f>IF('F-2-2'!L45="","","【"&amp;(IF('F-2-2'!L45&gt;='F-2-2'!I45,ROUND(100+ABS('F-2-2'!I45-'F-2-2'!L45)/ABS('F-2-2'!I45/100),0),ROUND(100-ABS('F-2-2'!I45-'F-2-2'!L45)/ABS('F-2-2'!I45/100),0))&amp;"】"))</f>
        <v/>
      </c>
      <c r="M45" s="304" t="str">
        <f>IF('F-2-2'!M45="","","【"&amp;(IF('F-2-2'!M45&gt;='F-2-2'!I45,ROUND(100+ABS('F-2-2'!I45-'F-2-2'!M45)/ABS('F-2-2'!I45/100),0),ROUND(100-ABS('F-2-2'!I45-'F-2-2'!M45)/ABS('F-2-2'!I45/100),0))&amp;"】"))</f>
        <v/>
      </c>
      <c r="N45" s="305" t="str">
        <f>IF('F-2-2'!N45="","","【"&amp;(IF('F-2-2'!N45&gt;='F-2-2'!I45,ROUND(100+ABS('F-2-2'!I45-'F-2-2'!N45)/ABS('F-2-2'!I45/100),0),ROUND(100-ABS('F-2-2'!I45-'F-2-2'!N45)/ABS('F-2-2'!I45/100),0))&amp;"】"))</f>
        <v/>
      </c>
    </row>
    <row r="46" spans="3:14" ht="18.600000000000001" customHeight="1" thickTop="1" x14ac:dyDescent="0.15">
      <c r="C46" s="1384" t="s">
        <v>709</v>
      </c>
      <c r="D46" s="1385"/>
      <c r="E46" s="1385"/>
      <c r="F46" s="1385"/>
      <c r="G46" s="1385"/>
      <c r="H46" s="1386"/>
      <c r="I46" s="318" t="str">
        <f>IF('F-2-2'!I46="","","【"&amp;(IF(ABS('F-2-2'!I46)&gt;0,100,"0")&amp;"】"))</f>
        <v>【0】</v>
      </c>
      <c r="J46" s="318" t="e">
        <f>IF('F-2-2'!J46="","","【"&amp;(IF('F-2-2'!J46&gt;='F-2-2'!I46,ROUND(100+ABS('F-2-2'!I46-'F-2-2'!J46)/ABS('F-2-2'!I46/100),0),ROUND(100-ABS('F-2-2'!I46-'F-2-2'!J46)/ABS('F-2-2'!I46/100),0))&amp;"】"))</f>
        <v>#DIV/0!</v>
      </c>
      <c r="K46" s="318" t="e">
        <f>IF('F-2-2'!K46="","","【"&amp;(IF('F-2-2'!K46&gt;='F-2-2'!I46,ROUND(100+ABS('F-2-2'!I46-'F-2-2'!K46)/ABS('F-2-2'!I46/100),0),ROUND(100-ABS('F-2-2'!I46-'F-2-2'!K46)/ABS('F-2-2'!I46/100),0))&amp;"】"))</f>
        <v>#DIV/0!</v>
      </c>
      <c r="L46" s="318" t="e">
        <f>IF('F-2-2'!L46="","","【"&amp;(IF('F-2-2'!L46&gt;='F-2-2'!I46,ROUND(100+ABS('F-2-2'!I46-'F-2-2'!L46)/ABS('F-2-2'!I46/100),0),ROUND(100-ABS('F-2-2'!I46-'F-2-2'!L46)/ABS('F-2-2'!I46/100),0))&amp;"】"))</f>
        <v>#DIV/0!</v>
      </c>
      <c r="M46" s="318" t="e">
        <f>IF('F-2-2'!M46="","","【"&amp;(IF('F-2-2'!M46&gt;='F-2-2'!I46,ROUND(100+ABS('F-2-2'!I46-'F-2-2'!M46)/ABS('F-2-2'!I46/100),0),ROUND(100-ABS('F-2-2'!I46-'F-2-2'!M46)/ABS('F-2-2'!I46/100),0))&amp;"】"))</f>
        <v>#DIV/0!</v>
      </c>
      <c r="N46" s="319" t="e">
        <f>IF('F-2-2'!N46="","","【"&amp;(IF('F-2-2'!N46&gt;='F-2-2'!I46,ROUND(100+ABS('F-2-2'!I46-'F-2-2'!N46)/ABS('F-2-2'!I46/100),0),ROUND(100-ABS('F-2-2'!I46-'F-2-2'!N46)/ABS('F-2-2'!I46/100),0))&amp;"】"))</f>
        <v>#DIV/0!</v>
      </c>
    </row>
    <row r="47" spans="3:14" ht="18.600000000000001" customHeight="1" x14ac:dyDescent="0.15">
      <c r="C47" s="153" t="s">
        <v>710</v>
      </c>
      <c r="D47" s="151"/>
      <c r="E47" s="151"/>
      <c r="F47" s="137"/>
      <c r="G47" s="137"/>
      <c r="H47" s="150"/>
      <c r="I47" s="303" t="str">
        <f>IF('F-2-2'!I47="","","【"&amp;(IF(ABS('F-2-2'!I47)&gt;0,100,"0")&amp;"】"))</f>
        <v/>
      </c>
      <c r="J47" s="303" t="str">
        <f>IF('F-2-2'!J47="","","【"&amp;(IF('F-2-2'!J47&gt;='F-2-2'!I47,ROUND(100+ABS('F-2-2'!I47-'F-2-2'!J47)/ABS('F-2-2'!I47/100),0),ROUND(100-ABS('F-2-2'!I47-'F-2-2'!J47)/ABS('F-2-2'!I47/100),0))&amp;"】"))</f>
        <v/>
      </c>
      <c r="K47" s="303" t="str">
        <f>IF('F-2-2'!K47="","","【"&amp;(IF('F-2-2'!K47&gt;='F-2-2'!I47,ROUND(100+ABS('F-2-2'!I47-'F-2-2'!K47)/ABS('F-2-2'!I47/100),0),ROUND(100-ABS('F-2-2'!I47-'F-2-2'!K47)/ABS('F-2-2'!I47/100),0))&amp;"】"))</f>
        <v/>
      </c>
      <c r="L47" s="303" t="str">
        <f>IF('F-2-2'!L47="","","【"&amp;(IF('F-2-2'!L47&gt;='F-2-2'!I47,ROUND(100+ABS('F-2-2'!I47-'F-2-2'!L47)/ABS('F-2-2'!I47/100),0),ROUND(100-ABS('F-2-2'!I47-'F-2-2'!L47)/ABS('F-2-2'!I47/100),0))&amp;"】"))</f>
        <v/>
      </c>
      <c r="M47" s="304" t="str">
        <f>IF('F-2-2'!M47="","","【"&amp;(IF('F-2-2'!M47&gt;='F-2-2'!I47,ROUND(100+ABS('F-2-2'!I47-'F-2-2'!M47)/ABS('F-2-2'!I47/100),0),ROUND(100-ABS('F-2-2'!I47-'F-2-2'!M47)/ABS('F-2-2'!I47/100),0))&amp;"】"))</f>
        <v/>
      </c>
      <c r="N47" s="305" t="str">
        <f>IF('F-2-2'!N47="","","【"&amp;(IF('F-2-2'!N47&gt;='F-2-2'!I47,ROUND(100+ABS('F-2-2'!I47-'F-2-2'!N47)/ABS('F-2-2'!I47/100),0),ROUND(100-ABS('F-2-2'!I47-'F-2-2'!N47)/ABS('F-2-2'!I47/100),0))&amp;"】"))</f>
        <v/>
      </c>
    </row>
    <row r="48" spans="3:14" ht="18.600000000000001" customHeight="1" x14ac:dyDescent="0.15">
      <c r="C48" s="144" t="s">
        <v>711</v>
      </c>
      <c r="D48" s="145"/>
      <c r="E48" s="145"/>
      <c r="F48" s="145"/>
      <c r="G48" s="145"/>
      <c r="H48" s="146"/>
      <c r="I48" s="311" t="str">
        <f>IF('F-2-2'!I48="","","【"&amp;(IF(ABS('F-2-2'!I48)&gt;0,100,"0")&amp;"】"))</f>
        <v>【0】</v>
      </c>
      <c r="J48" s="311" t="e">
        <f>IF('F-2-2'!J48="","","【"&amp;(IF('F-2-2'!J48&gt;='F-2-2'!I48,ROUND(100+ABS('F-2-2'!I48-'F-2-2'!J48)/ABS('F-2-2'!I48/100),0),ROUND(100-ABS('F-2-2'!I48-'F-2-2'!J48)/ABS('F-2-2'!I48/100),0))&amp;"】"))</f>
        <v>#DIV/0!</v>
      </c>
      <c r="K48" s="311" t="e">
        <f>IF('F-2-2'!K48="","","【"&amp;(IF('F-2-2'!K48&gt;='F-2-2'!I48,ROUND(100+ABS('F-2-2'!I48-'F-2-2'!K48)/ABS('F-2-2'!I48/100),0),ROUND(100-ABS('F-2-2'!I48-'F-2-2'!K48)/ABS('F-2-2'!I48/100),0))&amp;"】"))</f>
        <v>#DIV/0!</v>
      </c>
      <c r="L48" s="311" t="e">
        <f>IF('F-2-2'!L48="","","【"&amp;(IF('F-2-2'!L48&gt;='F-2-2'!I48,ROUND(100+ABS('F-2-2'!I48-'F-2-2'!L48)/ABS('F-2-2'!I48/100),0),ROUND(100-ABS('F-2-2'!I48-'F-2-2'!L48)/ABS('F-2-2'!I48/100),0))&amp;"】"))</f>
        <v>#DIV/0!</v>
      </c>
      <c r="M48" s="311" t="e">
        <f>IF('F-2-2'!M48="","","【"&amp;(IF('F-2-2'!M48&gt;='F-2-2'!I48,ROUND(100+ABS('F-2-2'!I48-'F-2-2'!M48)/ABS('F-2-2'!I48/100),0),ROUND(100-ABS('F-2-2'!I48-'F-2-2'!M48)/ABS('F-2-2'!I48/100),0))&amp;"】"))</f>
        <v>#DIV/0!</v>
      </c>
      <c r="N48" s="312" t="e">
        <f>IF('F-2-2'!N48="","","【"&amp;(IF('F-2-2'!N48&gt;='F-2-2'!I48,ROUND(100+ABS('F-2-2'!I48-'F-2-2'!N48)/ABS('F-2-2'!I48/100),0),ROUND(100-ABS('F-2-2'!I48-'F-2-2'!N48)/ABS('F-2-2'!I48/100),0))&amp;"】"))</f>
        <v>#DIV/0!</v>
      </c>
    </row>
    <row r="49" spans="2:14" ht="18.600000000000001" customHeight="1" x14ac:dyDescent="0.15">
      <c r="C49" s="154"/>
      <c r="D49" s="320" t="s">
        <v>712</v>
      </c>
      <c r="E49" s="321"/>
      <c r="F49" s="321"/>
      <c r="G49" s="321"/>
      <c r="H49" s="322"/>
      <c r="I49" s="303" t="str">
        <f>IF('F-2-2'!I49="","","【"&amp;(IF(ABS('F-2-2'!I49)&gt;0,100,"0")&amp;"】"))</f>
        <v/>
      </c>
      <c r="J49" s="303" t="str">
        <f>IF('F-2-2'!J49="","","【"&amp;(IF('F-2-2'!J49&gt;='F-2-2'!I49,ROUND(100+ABS('F-2-2'!I49-'F-2-2'!J49)/ABS('F-2-2'!I49/100),0),ROUND(100-ABS('F-2-2'!I49-'F-2-2'!J49)/ABS('F-2-2'!I49/100),0))&amp;"】"))</f>
        <v/>
      </c>
      <c r="K49" s="303" t="str">
        <f>IF('F-2-2'!K49="","","【"&amp;(IF('F-2-2'!K49&gt;='F-2-2'!I49,ROUND(100+ABS('F-2-2'!I49-'F-2-2'!K49)/ABS('F-2-2'!I49/100),0),ROUND(100-ABS('F-2-2'!I49-'F-2-2'!K49)/ABS('F-2-2'!I49/100),0))&amp;"】"))</f>
        <v/>
      </c>
      <c r="L49" s="303" t="str">
        <f>IF('F-2-2'!L49="","","【"&amp;(IF('F-2-2'!L49&gt;='F-2-2'!I49,ROUND(100+ABS('F-2-2'!I49-'F-2-2'!L49)/ABS('F-2-2'!I49/100),0),ROUND(100-ABS('F-2-2'!I49-'F-2-2'!L49)/ABS('F-2-2'!I49/100),0))&amp;"】"))</f>
        <v/>
      </c>
      <c r="M49" s="304" t="str">
        <f>IF('F-2-2'!M49="","","【"&amp;(IF('F-2-2'!M49&gt;='F-2-2'!I49,ROUND(100+ABS('F-2-2'!I49-'F-2-2'!M49)/ABS('F-2-2'!I49/100),0),ROUND(100-ABS('F-2-2'!I49-'F-2-2'!M49)/ABS('F-2-2'!I49/100),0))&amp;"】"))</f>
        <v/>
      </c>
      <c r="N49" s="305" t="str">
        <f>IF('F-2-2'!N49="","","【"&amp;(IF('F-2-2'!N49&gt;='F-2-2'!I49,ROUND(100+ABS('F-2-2'!I49-'F-2-2'!N49)/ABS('F-2-2'!I49/100),0),ROUND(100-ABS('F-2-2'!I49-'F-2-2'!N49)/ABS('F-2-2'!I49/100),0))&amp;"】"))</f>
        <v/>
      </c>
    </row>
    <row r="50" spans="2:14" ht="18.600000000000001" customHeight="1" thickBot="1" x14ac:dyDescent="0.2">
      <c r="C50" s="154"/>
      <c r="D50" s="323" t="s">
        <v>713</v>
      </c>
      <c r="E50" s="324"/>
      <c r="F50" s="324"/>
      <c r="G50" s="324"/>
      <c r="H50" s="325"/>
      <c r="I50" s="326" t="str">
        <f>IF('F-2-2'!I50="","","【"&amp;(IF(ABS('F-2-2'!I50)&gt;0,100,"0")&amp;"】"))</f>
        <v/>
      </c>
      <c r="J50" s="326" t="str">
        <f>IF('F-2-2'!J50="","","【"&amp;(IF('F-2-2'!J50&gt;='F-2-2'!I50,ROUND(100+ABS('F-2-2'!I50-'F-2-2'!J50)/ABS('F-2-2'!I50/100),0),ROUND(100-ABS('F-2-2'!I50-'F-2-2'!J50)/ABS('F-2-2'!I50/100),0))&amp;"】"))</f>
        <v/>
      </c>
      <c r="K50" s="326" t="str">
        <f>IF('F-2-2'!K50="","","【"&amp;(IF('F-2-2'!K50&gt;='F-2-2'!I50,ROUND(100+ABS('F-2-2'!I50-'F-2-2'!K50)/ABS('F-2-2'!I50/100),0),ROUND(100-ABS('F-2-2'!I50-'F-2-2'!K50)/ABS('F-2-2'!I50/100),0))&amp;"】"))</f>
        <v/>
      </c>
      <c r="L50" s="326" t="str">
        <f>IF('F-2-2'!L50="","","【"&amp;(IF('F-2-2'!L50&gt;='F-2-2'!I50,ROUND(100+ABS('F-2-2'!I50-'F-2-2'!L50)/ABS('F-2-2'!I50/100),0),ROUND(100-ABS('F-2-2'!I50-'F-2-2'!L50)/ABS('F-2-2'!I50/100),0))&amp;"】"))</f>
        <v/>
      </c>
      <c r="M50" s="621" t="str">
        <f>IF('F-2-2'!M50="","","【"&amp;(IF('F-2-2'!M50&gt;='F-2-2'!I50,ROUND(100+ABS('F-2-2'!I50-'F-2-2'!M50)/ABS('F-2-2'!I50/100),0),ROUND(100-ABS('F-2-2'!I50-'F-2-2'!M50)/ABS('F-2-2'!I50/100),0))&amp;"】"))</f>
        <v/>
      </c>
      <c r="N50" s="327" t="str">
        <f>IF('F-2-2'!N50="","","【"&amp;(IF('F-2-2'!N50&gt;='F-2-2'!I50,ROUND(100+ABS('F-2-2'!I50-'F-2-2'!N50)/ABS('F-2-2'!I50/100),0),ROUND(100-ABS('F-2-2'!I50-'F-2-2'!N50)/ABS('F-2-2'!I50/100),0))&amp;"】"))</f>
        <v/>
      </c>
    </row>
    <row r="51" spans="2:14" ht="18.600000000000001" customHeight="1" thickTop="1" thickBot="1" x14ac:dyDescent="0.2">
      <c r="C51" s="1387" t="s">
        <v>714</v>
      </c>
      <c r="D51" s="1388"/>
      <c r="E51" s="1388"/>
      <c r="F51" s="1388"/>
      <c r="G51" s="1388"/>
      <c r="H51" s="1389"/>
      <c r="I51" s="328" t="str">
        <f>IF('F-2-2'!I51="","","【"&amp;(IF(ABS('F-2-2'!I51)&gt;0,100,"0")&amp;"】"))</f>
        <v>【0】</v>
      </c>
      <c r="J51" s="328" t="e">
        <f>IF('F-2-2'!J51="","","【"&amp;(IF('F-2-2'!J51&gt;='F-2-2'!I51,ROUND(100+ABS('F-2-2'!I51-'F-2-2'!J51)/ABS('F-2-2'!I51/100),0),ROUND(100-ABS('F-2-2'!I51-'F-2-2'!J51)/ABS('F-2-2'!I51/100),0))&amp;"】"))</f>
        <v>#DIV/0!</v>
      </c>
      <c r="K51" s="328" t="e">
        <f>IF('F-2-2'!K51="","","【"&amp;(IF('F-2-2'!K51&gt;='F-2-2'!I51,ROUND(100+ABS('F-2-2'!I51-'F-2-2'!K51)/ABS('F-2-2'!I51/100),0),ROUND(100-ABS('F-2-2'!I51-'F-2-2'!K51)/ABS('F-2-2'!I51/100),0))&amp;"】"))</f>
        <v>#DIV/0!</v>
      </c>
      <c r="L51" s="328" t="e">
        <f>IF('F-2-2'!L51="","","【"&amp;(IF('F-2-2'!L51&gt;='F-2-2'!I51,ROUND(100+ABS('F-2-2'!I51-'F-2-2'!L51)/ABS('F-2-2'!I51/100),0),ROUND(100-ABS('F-2-2'!I51-'F-2-2'!L51)/ABS('F-2-2'!I51/100),0))&amp;"】"))</f>
        <v>#DIV/0!</v>
      </c>
      <c r="M51" s="328" t="e">
        <f>IF('F-2-2'!M51="","","【"&amp;(IF('F-2-2'!M51&gt;='F-2-2'!I51,ROUND(100+ABS('F-2-2'!I51-'F-2-2'!M51)/ABS('F-2-2'!I51/100),0),ROUND(100-ABS('F-2-2'!I51-'F-2-2'!M51)/ABS('F-2-2'!I51/100),0))&amp;"】"))</f>
        <v>#DIV/0!</v>
      </c>
      <c r="N51" s="329" t="e">
        <f>IF('F-2-2'!N51="","","【"&amp;(IF('F-2-2'!N51&gt;='F-2-2'!I51,ROUND(100+ABS('F-2-2'!I51-'F-2-2'!N51)/ABS('F-2-2'!I51/100),0),ROUND(100-ABS('F-2-2'!I51-'F-2-2'!N51)/ABS('F-2-2'!I51/100),0))&amp;"】"))</f>
        <v>#DIV/0!</v>
      </c>
    </row>
    <row r="52" spans="2:14" ht="17.850000000000001" customHeight="1" x14ac:dyDescent="0.15">
      <c r="C52" s="330" t="s">
        <v>715</v>
      </c>
      <c r="D52" s="331"/>
      <c r="E52" s="1379" t="s">
        <v>716</v>
      </c>
      <c r="F52" s="1379"/>
      <c r="G52" s="1379"/>
      <c r="H52" s="332"/>
      <c r="I52" s="333" t="str">
        <f>IF('F-2-2'!I52="","","【"&amp;(IF(ABS('F-2-2'!I52)&gt;0,100,"0")&amp;"】"))</f>
        <v/>
      </c>
      <c r="J52" s="333" t="str">
        <f>IF('F-2-2'!J52="","","【"&amp;(IF('F-2-2'!J52&gt;='F-2-2'!I52,ROUND(100+ABS('F-2-2'!I52-'F-2-2'!J52)/ABS('F-2-2'!I52/100),0),ROUND(100-ABS('F-2-2'!I52-'F-2-2'!J52)/ABS('F-2-2'!I52/100),0))&amp;"】"))</f>
        <v/>
      </c>
      <c r="K52" s="333" t="str">
        <f>IF('F-2-2'!K52="","","【"&amp;(IF('F-2-2'!K52&gt;='F-2-2'!I52,ROUND(100+ABS('F-2-2'!I52-'F-2-2'!K52)/ABS('F-2-2'!I52/100),0),ROUND(100-ABS('F-2-2'!I52-'F-2-2'!K52)/ABS('F-2-2'!I52/100),0))&amp;"】"))</f>
        <v/>
      </c>
      <c r="L52" s="333" t="str">
        <f>IF('F-2-2'!L52="","","【"&amp;(IF('F-2-2'!L52&gt;='F-2-2'!I52,ROUND(100+ABS('F-2-2'!I52-'F-2-2'!L52)/ABS('F-2-2'!I52/100),0),ROUND(100-ABS('F-2-2'!I52-'F-2-2'!L52)/ABS('F-2-2'!I52/100),0))&amp;"】"))</f>
        <v/>
      </c>
      <c r="M52" s="622" t="str">
        <f>IF('F-2-2'!M52="","","【"&amp;(IF('F-2-2'!M52&gt;='F-2-2'!I52,ROUND(100+ABS('F-2-2'!I52-'F-2-2'!M52)/ABS('F-2-2'!I52/100),0),ROUND(100-ABS('F-2-2'!I52-'F-2-2'!M52)/ABS('F-2-2'!I52/100),0))&amp;"】"))</f>
        <v/>
      </c>
      <c r="N52" s="334" t="str">
        <f>IF('F-2-2'!N52="","","【"&amp;(IF('F-2-2'!N52&gt;='F-2-2'!I52,ROUND(100+ABS('F-2-2'!I52-'F-2-2'!N52)/ABS('F-2-2'!I52/100),0),ROUND(100-ABS('F-2-2'!I52-'F-2-2'!N52)/ABS('F-2-2'!I52/100),0))&amp;"】"))</f>
        <v/>
      </c>
    </row>
    <row r="53" spans="2:14" ht="17.850000000000001" customHeight="1" thickBot="1" x14ac:dyDescent="0.2">
      <c r="C53" s="335" t="s">
        <v>717</v>
      </c>
      <c r="D53" s="336"/>
      <c r="E53" s="1378" t="s">
        <v>718</v>
      </c>
      <c r="F53" s="1378"/>
      <c r="G53" s="1378"/>
      <c r="H53" s="337"/>
      <c r="I53" s="338" t="str">
        <f>IF('F-2-2'!I53="","","【"&amp;(IF(ABS('F-2-2'!I53)&gt;0,100,"0")&amp;"】"))</f>
        <v/>
      </c>
      <c r="J53" s="338" t="str">
        <f>IF('F-2-2'!J53="","","【"&amp;(IF('F-2-2'!J53&gt;='F-2-2'!I53,ROUND(100+ABS('F-2-2'!I53-'F-2-2'!J53)/ABS('F-2-2'!I53/100),0),ROUND(100-ABS('F-2-2'!I53-'F-2-2'!J53)/ABS('F-2-2'!I53/100),0))&amp;"】"))</f>
        <v/>
      </c>
      <c r="K53" s="338" t="str">
        <f>IF('F-2-2'!K53="","","【"&amp;(IF('F-2-2'!K53&gt;='F-2-2'!I53,ROUND(100+ABS('F-2-2'!I53-'F-2-2'!K53)/ABS('F-2-2'!I53/100),0),ROUND(100-ABS('F-2-2'!I53-'F-2-2'!K53)/ABS('F-2-2'!I53/100),0))&amp;"】"))</f>
        <v/>
      </c>
      <c r="L53" s="338" t="str">
        <f>IF('F-2-2'!L53="","","【"&amp;(IF('F-2-2'!L53&gt;='F-2-2'!I53,ROUND(100+ABS('F-2-2'!I53-'F-2-2'!L53)/ABS('F-2-2'!I53/100),0),ROUND(100-ABS('F-2-2'!I53-'F-2-2'!L53)/ABS('F-2-2'!I53/100),0))&amp;"】"))</f>
        <v/>
      </c>
      <c r="M53" s="623" t="str">
        <f>IF('F-2-2'!M53="","","【"&amp;(IF('F-2-2'!M53&gt;='F-2-2'!I53,ROUND(100+ABS('F-2-2'!I53-'F-2-2'!M53)/ABS('F-2-2'!I53/100),0),ROUND(100-ABS('F-2-2'!I53-'F-2-2'!M53)/ABS('F-2-2'!I53/100),0))&amp;"】"))</f>
        <v/>
      </c>
      <c r="N53" s="339" t="str">
        <f>IF('F-2-2'!N53="","","【"&amp;(IF('F-2-2'!N53&gt;='F-2-2'!I53,ROUND(100+ABS('F-2-2'!I53-'F-2-2'!N53)/ABS('F-2-2'!I53/100),0),ROUND(100-ABS('F-2-2'!I53-'F-2-2'!N53)/ABS('F-2-2'!I53/100),0))&amp;"】"))</f>
        <v/>
      </c>
    </row>
    <row r="54" spans="2:14" ht="17.850000000000001" customHeight="1" x14ac:dyDescent="0.15">
      <c r="C54" s="330" t="s">
        <v>719</v>
      </c>
      <c r="D54" s="331"/>
      <c r="E54" s="1379" t="s">
        <v>720</v>
      </c>
      <c r="F54" s="1379"/>
      <c r="G54" s="1379"/>
      <c r="H54" s="340"/>
      <c r="I54" s="341" t="str">
        <f>IF('F-2-2'!I54="","","【"&amp;(IF(ABS('F-2-2'!I54)&gt;0,100,"0")&amp;"】"))</f>
        <v/>
      </c>
      <c r="J54" s="341" t="str">
        <f>IF('F-2-2'!J54="","","【"&amp;(IF('F-2-2'!J54&gt;='F-2-2'!I54,ROUND(100+ABS('F-2-2'!I54-'F-2-2'!J54)/ABS('F-2-2'!I54/100),0),ROUND(100-ABS('F-2-2'!I54-'F-2-2'!J54)/ABS('F-2-2'!I54/100),0))&amp;"】"))</f>
        <v/>
      </c>
      <c r="K54" s="341" t="str">
        <f>IF('F-2-2'!K54="","","【"&amp;(IF('F-2-2'!K54&gt;='F-2-2'!I54,ROUND(100+ABS('F-2-2'!I54-'F-2-2'!K54)/ABS('F-2-2'!I54/100),0),ROUND(100-ABS('F-2-2'!I54-'F-2-2'!K54)/ABS('F-2-2'!I54/100),0))&amp;"】"))</f>
        <v/>
      </c>
      <c r="L54" s="341" t="str">
        <f>IF('F-2-2'!L54="","","【"&amp;(IF('F-2-2'!L54&gt;='F-2-2'!I54,ROUND(100+ABS('F-2-2'!I54-'F-2-2'!L54)/ABS('F-2-2'!I54/100),0),ROUND(100-ABS('F-2-2'!I54-'F-2-2'!L54)/ABS('F-2-2'!I54/100),0))&amp;"】"))</f>
        <v/>
      </c>
      <c r="M54" s="624" t="str">
        <f>IF('F-2-2'!M54="","","【"&amp;(IF('F-2-2'!M54&gt;='F-2-2'!I54,ROUND(100+ABS('F-2-2'!I54-'F-2-2'!M54)/ABS('F-2-2'!I54/100),0),ROUND(100-ABS('F-2-2'!I54-'F-2-2'!M54)/ABS('F-2-2'!I54/100),0))&amp;"】"))</f>
        <v/>
      </c>
      <c r="N54" s="342" t="str">
        <f>IF('F-2-2'!N54="","","【"&amp;(IF('F-2-2'!N54&gt;='F-2-2'!I54,ROUND(100+ABS('F-2-2'!I54-'F-2-2'!N54)/ABS('F-2-2'!I54/100),0),ROUND(100-ABS('F-2-2'!I54-'F-2-2'!N54)/ABS('F-2-2'!I54/100),0))&amp;"】"))</f>
        <v/>
      </c>
    </row>
    <row r="55" spans="2:14" ht="17.850000000000001" customHeight="1" thickBot="1" x14ac:dyDescent="0.2">
      <c r="C55" s="335" t="s">
        <v>721</v>
      </c>
      <c r="D55" s="336"/>
      <c r="E55" s="1378" t="s">
        <v>722</v>
      </c>
      <c r="F55" s="1378"/>
      <c r="G55" s="1378"/>
      <c r="H55" s="343"/>
      <c r="I55" s="344" t="str">
        <f>IF('F-2-2'!I55="","","【"&amp;(IF(ABS('F-2-2'!I55)&gt;0,100,"0")&amp;"】"))</f>
        <v/>
      </c>
      <c r="J55" s="344" t="str">
        <f>IF('F-2-2'!J55="","","【"&amp;(IF('F-2-2'!J55&gt;='F-2-2'!I55,ROUND(100+ABS('F-2-2'!I55-'F-2-2'!J55)/ABS('F-2-2'!I55/100),0),ROUND(100-ABS('F-2-2'!I55-'F-2-2'!J55)/ABS('F-2-2'!I55/100),0))&amp;"】"))</f>
        <v/>
      </c>
      <c r="K55" s="344" t="str">
        <f>IF('F-2-2'!K55="","","【"&amp;(IF('F-2-2'!K55&gt;='F-2-2'!I55,ROUND(100+ABS('F-2-2'!I55-'F-2-2'!K55)/ABS('F-2-2'!I55/100),0),ROUND(100-ABS('F-2-2'!I55-'F-2-2'!K55)/ABS('F-2-2'!I55/100),0))&amp;"】"))</f>
        <v/>
      </c>
      <c r="L55" s="344" t="str">
        <f>IF('F-2-2'!L55="","","【"&amp;(IF('F-2-2'!L55&gt;='F-2-2'!I55,ROUND(100+ABS('F-2-2'!I55-'F-2-2'!L55)/ABS('F-2-2'!I55/100),0),ROUND(100-ABS('F-2-2'!I55-'F-2-2'!L55)/ABS('F-2-2'!I55/100),0))&amp;"】"))</f>
        <v/>
      </c>
      <c r="M55" s="625" t="str">
        <f>IF('F-2-2'!M55="","","【"&amp;(IF('F-2-2'!M55&gt;='F-2-2'!I55,ROUND(100+ABS('F-2-2'!I55-'F-2-2'!M55)/ABS('F-2-2'!I55/100),0),ROUND(100-ABS('F-2-2'!I55-'F-2-2'!M55)/ABS('F-2-2'!I55/100),0))&amp;"】"))</f>
        <v/>
      </c>
      <c r="N55" s="345" t="str">
        <f>IF('F-2-2'!N55="","","【"&amp;(IF('F-2-2'!N55&gt;='F-2-2'!I55,ROUND(100+ABS('F-2-2'!I55-'F-2-2'!N55)/ABS('F-2-2'!I55/100),0),ROUND(100-ABS('F-2-2'!I55-'F-2-2'!N55)/ABS('F-2-2'!I55/100),0))&amp;"】"))</f>
        <v/>
      </c>
    </row>
    <row r="56" spans="2:14" ht="17.850000000000001" customHeight="1" x14ac:dyDescent="0.15">
      <c r="C56" s="330" t="s">
        <v>723</v>
      </c>
      <c r="D56" s="331"/>
      <c r="E56" s="1379" t="s">
        <v>724</v>
      </c>
      <c r="F56" s="1379"/>
      <c r="G56" s="1379"/>
      <c r="H56" s="340"/>
      <c r="I56" s="341" t="str">
        <f>IF('F-2-2'!I56="","","【"&amp;(IF(ABS('F-2-2'!I56)&gt;0,100,"0")&amp;"】"))</f>
        <v/>
      </c>
      <c r="J56" s="341" t="str">
        <f>IF('F-2-2'!J56="","","【"&amp;(IF('F-2-2'!J56&gt;='F-2-2'!I56,ROUND(100+ABS('F-2-2'!I56-'F-2-2'!J56)/ABS('F-2-2'!I56/100),0),ROUND(100-ABS('F-2-2'!I56-'F-2-2'!J56)/ABS('F-2-2'!I56/100),0))&amp;"】"))</f>
        <v/>
      </c>
      <c r="K56" s="341" t="str">
        <f>IF('F-2-2'!K56="","","【"&amp;(IF('F-2-2'!K56&gt;='F-2-2'!I56,ROUND(100+ABS('F-2-2'!I56-'F-2-2'!K56)/ABS('F-2-2'!I56/100),0),ROUND(100-ABS('F-2-2'!I56-'F-2-2'!K56)/ABS('F-2-2'!I56/100),0))&amp;"】"))</f>
        <v/>
      </c>
      <c r="L56" s="341" t="str">
        <f>IF('F-2-2'!L56="","","【"&amp;(IF('F-2-2'!L56&gt;='F-2-2'!I56,ROUND(100+ABS('F-2-2'!I56-'F-2-2'!L56)/ABS('F-2-2'!I56/100),0),ROUND(100-ABS('F-2-2'!I56-'F-2-2'!L56)/ABS('F-2-2'!I56/100),0))&amp;"】"))</f>
        <v/>
      </c>
      <c r="M56" s="624" t="str">
        <f>IF('F-2-2'!M56="","","【"&amp;(IF('F-2-2'!M56&gt;='F-2-2'!I56,ROUND(100+ABS('F-2-2'!I56-'F-2-2'!M56)/ABS('F-2-2'!I56/100),0),ROUND(100-ABS('F-2-2'!I56-'F-2-2'!M56)/ABS('F-2-2'!I56/100),0))&amp;"】"))</f>
        <v/>
      </c>
      <c r="N56" s="342" t="str">
        <f>IF('F-2-2'!N56="","","【"&amp;(IF('F-2-2'!N56&gt;='F-2-2'!I56,ROUND(100+ABS('F-2-2'!I56-'F-2-2'!N56)/ABS('F-2-2'!I56/100),0),ROUND(100-ABS('F-2-2'!I56-'F-2-2'!N56)/ABS('F-2-2'!I56/100),0))&amp;"】"))</f>
        <v/>
      </c>
    </row>
    <row r="57" spans="2:14" ht="17.850000000000001" customHeight="1" thickBot="1" x14ac:dyDescent="0.2">
      <c r="C57" s="335" t="s">
        <v>725</v>
      </c>
      <c r="D57" s="336"/>
      <c r="E57" s="1378" t="s">
        <v>726</v>
      </c>
      <c r="F57" s="1378"/>
      <c r="G57" s="1378"/>
      <c r="H57" s="343"/>
      <c r="I57" s="344" t="str">
        <f>IF('F-2-2'!I57="","","【"&amp;(IF(ABS('F-2-2'!I57)&gt;0,100,"0")&amp;"】"))</f>
        <v/>
      </c>
      <c r="J57" s="344" t="str">
        <f>IF('F-2-2'!J57="","","【"&amp;(IF('F-2-2'!J57&gt;='F-2-2'!I57,ROUND(100+ABS('F-2-2'!I57-'F-2-2'!J57)/ABS('F-2-2'!I57/100),0),ROUND(100-ABS('F-2-2'!I57-'F-2-2'!J57)/ABS('F-2-2'!I57/100),0))&amp;"】"))</f>
        <v/>
      </c>
      <c r="K57" s="344" t="str">
        <f>IF('F-2-2'!K57="","","【"&amp;(IF('F-2-2'!K57&gt;='F-2-2'!I57,ROUND(100+ABS('F-2-2'!I57-'F-2-2'!K57)/ABS('F-2-2'!I57/100),0),ROUND(100-ABS('F-2-2'!I57-'F-2-2'!K57)/ABS('F-2-2'!I57/100),0))&amp;"】"))</f>
        <v/>
      </c>
      <c r="L57" s="344" t="str">
        <f>IF('F-2-2'!L57="","","【"&amp;(IF('F-2-2'!L57&gt;='F-2-2'!I57,ROUND(100+ABS('F-2-2'!I57-'F-2-2'!L57)/ABS('F-2-2'!I57/100),0),ROUND(100-ABS('F-2-2'!I57-'F-2-2'!L57)/ABS('F-2-2'!I57/100),0))&amp;"】"))</f>
        <v/>
      </c>
      <c r="M57" s="625" t="str">
        <f>IF('F-2-2'!M57="","","【"&amp;(IF('F-2-2'!M57&gt;='F-2-2'!I57,ROUND(100+ABS('F-2-2'!I57-'F-2-2'!M57)/ABS('F-2-2'!I57/100),0),ROUND(100-ABS('F-2-2'!I57-'F-2-2'!M57)/ABS('F-2-2'!I57/100),0))&amp;"】"))</f>
        <v/>
      </c>
      <c r="N57" s="345" t="str">
        <f>IF('F-2-2'!N57="","","【"&amp;(IF('F-2-2'!N57&gt;='F-2-2'!I57,ROUND(100+ABS('F-2-2'!I57-'F-2-2'!N57)/ABS('F-2-2'!I57/100),0),ROUND(100-ABS('F-2-2'!I57-'F-2-2'!N57)/ABS('F-2-2'!I57/100),0))&amp;"】"))</f>
        <v/>
      </c>
    </row>
    <row r="58" spans="2:14" ht="14.25" customHeight="1" x14ac:dyDescent="0.15">
      <c r="C58" t="s">
        <v>727</v>
      </c>
      <c r="E58" s="1380" t="s">
        <v>728</v>
      </c>
      <c r="F58" s="1380"/>
      <c r="G58" s="1380"/>
      <c r="H58" s="1380"/>
      <c r="I58" s="1380"/>
      <c r="J58" s="1380"/>
      <c r="K58" s="1380"/>
      <c r="L58" s="1380"/>
      <c r="M58" s="1380"/>
      <c r="N58" s="1380"/>
    </row>
    <row r="59" spans="2:14" s="66" customFormat="1" ht="14.25" customHeight="1" x14ac:dyDescent="0.15">
      <c r="B59"/>
      <c r="C59" t="s">
        <v>729</v>
      </c>
      <c r="D59" s="5"/>
      <c r="E59" s="1138" t="s">
        <v>730</v>
      </c>
      <c r="F59" s="1138"/>
      <c r="G59" s="1138"/>
      <c r="H59" s="1138"/>
      <c r="I59" s="1138"/>
      <c r="J59" s="1138"/>
      <c r="K59" s="1138"/>
      <c r="L59" s="1138"/>
      <c r="M59" s="1138"/>
      <c r="N59" s="1138"/>
    </row>
    <row r="60" spans="2:14" s="66" customFormat="1" ht="14.25" customHeight="1" x14ac:dyDescent="0.15">
      <c r="B60"/>
      <c r="C60" t="s">
        <v>731</v>
      </c>
      <c r="D60" s="346"/>
      <c r="E60" s="1380" t="s">
        <v>732</v>
      </c>
      <c r="F60" s="1380"/>
      <c r="G60" s="1380"/>
      <c r="H60" s="1380"/>
      <c r="I60" s="1380"/>
      <c r="J60" s="1380"/>
      <c r="K60" s="1380"/>
      <c r="L60" s="1380"/>
      <c r="M60" s="1380"/>
      <c r="N60" s="1380"/>
    </row>
    <row r="61" spans="2:14" ht="14.25" customHeight="1" x14ac:dyDescent="0.15">
      <c r="C61" t="s">
        <v>733</v>
      </c>
      <c r="D61" s="22"/>
      <c r="E61" s="1380" t="s">
        <v>734</v>
      </c>
      <c r="F61" s="1380"/>
      <c r="G61" s="1380"/>
      <c r="H61" s="1380"/>
      <c r="I61" s="1380"/>
      <c r="J61" s="1380"/>
      <c r="K61" s="1380"/>
      <c r="L61" s="1380"/>
      <c r="M61" s="1380"/>
      <c r="N61" s="1380"/>
    </row>
    <row r="62" spans="2:14" ht="14.25" customHeight="1" x14ac:dyDescent="0.15">
      <c r="C62" t="s">
        <v>735</v>
      </c>
      <c r="D62" s="5"/>
      <c r="E62" s="1138" t="s">
        <v>736</v>
      </c>
      <c r="F62" s="1138"/>
      <c r="G62" s="1138"/>
      <c r="H62" s="1138"/>
      <c r="I62" s="1138"/>
      <c r="J62" s="1138"/>
      <c r="K62" s="1138"/>
      <c r="L62" s="1138"/>
      <c r="M62" s="1138"/>
      <c r="N62" s="1138"/>
    </row>
  </sheetData>
  <mergeCells count="37">
    <mergeCell ref="C4:F4"/>
    <mergeCell ref="G4:H4"/>
    <mergeCell ref="C6:E6"/>
    <mergeCell ref="F12:G12"/>
    <mergeCell ref="F14:G14"/>
    <mergeCell ref="F11:G11"/>
    <mergeCell ref="F13:G13"/>
    <mergeCell ref="F30:G30"/>
    <mergeCell ref="F31:G31"/>
    <mergeCell ref="F32:G32"/>
    <mergeCell ref="F33:G33"/>
    <mergeCell ref="F36:G36"/>
    <mergeCell ref="F15:G15"/>
    <mergeCell ref="F16:G16"/>
    <mergeCell ref="F27:G27"/>
    <mergeCell ref="F28:G28"/>
    <mergeCell ref="F29:G29"/>
    <mergeCell ref="F17:G17"/>
    <mergeCell ref="E38:G38"/>
    <mergeCell ref="E39:G39"/>
    <mergeCell ref="E40:G40"/>
    <mergeCell ref="E41:G41"/>
    <mergeCell ref="E42:G42"/>
    <mergeCell ref="E43:G43"/>
    <mergeCell ref="C46:H46"/>
    <mergeCell ref="C51:H51"/>
    <mergeCell ref="E52:G52"/>
    <mergeCell ref="E59:N59"/>
    <mergeCell ref="E60:N60"/>
    <mergeCell ref="E61:N61"/>
    <mergeCell ref="E62:N62"/>
    <mergeCell ref="E53:G53"/>
    <mergeCell ref="E54:G54"/>
    <mergeCell ref="E55:G55"/>
    <mergeCell ref="E56:G56"/>
    <mergeCell ref="E57:G57"/>
    <mergeCell ref="E58:N58"/>
  </mergeCells>
  <phoneticPr fontId="25"/>
  <printOptions horizontalCentered="1"/>
  <pageMargins left="0.23622047244094491" right="0.35433070866141736" top="0.55118110236220474" bottom="0.55118110236220474" header="0.31496062992125984" footer="0.31496062992125984"/>
  <pageSetup paperSize="9" scale="62" orientation="portrait" r:id="rId1"/>
  <headerFooter>
    <oddHeader>&amp;R&amp;U開示版・非開示版
&amp;U※上記いずれかに丸をつけてください。</oddHeader>
  </headerFooter>
  <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
    <pageSetUpPr fitToPage="1"/>
  </sheetPr>
  <dimension ref="B1:H48"/>
  <sheetViews>
    <sheetView view="pageBreakPreview" zoomScale="90" zoomScaleNormal="100" zoomScaleSheetLayoutView="90" workbookViewId="0">
      <selection activeCell="D4" sqref="D4:E4"/>
    </sheetView>
  </sheetViews>
  <sheetFormatPr defaultColWidth="9" defaultRowHeight="13.5" x14ac:dyDescent="0.15"/>
  <cols>
    <col min="1" max="1" width="2.375" style="1" customWidth="1"/>
    <col min="2" max="2" width="4.375" style="1" customWidth="1"/>
    <col min="3" max="3" width="19.375" style="1" customWidth="1"/>
    <col min="4" max="4" width="39.375" style="1" customWidth="1"/>
    <col min="5" max="5" width="15.625" style="1" customWidth="1"/>
    <col min="6" max="6" width="35.375" style="1" customWidth="1"/>
    <col min="7" max="7" width="1.875" style="1" customWidth="1"/>
    <col min="8" max="8" width="17.375" style="1" customWidth="1"/>
    <col min="9" max="9" width="1.125" style="1" customWidth="1"/>
    <col min="10" max="16384" width="9" style="1"/>
  </cols>
  <sheetData>
    <row r="1" spans="2:8" ht="17.25" x14ac:dyDescent="0.15">
      <c r="B1" s="245" t="str">
        <f>'コード '!A1</f>
        <v>電解二酸化マンガン（本邦生産者）</v>
      </c>
    </row>
    <row r="2" spans="2:8" ht="18" customHeight="1" x14ac:dyDescent="0.15">
      <c r="B2" s="1" t="s">
        <v>737</v>
      </c>
    </row>
    <row r="3" spans="2:8" ht="19.5" customHeight="1" thickBot="1" x14ac:dyDescent="0.2">
      <c r="B3" s="1400" t="s">
        <v>738</v>
      </c>
      <c r="C3" s="1400"/>
      <c r="D3" s="1400"/>
      <c r="E3" s="1400"/>
      <c r="F3" s="1400"/>
      <c r="G3" s="1400"/>
      <c r="H3" s="1400"/>
    </row>
    <row r="4" spans="2:8" customFormat="1" ht="14.65" customHeight="1" thickBot="1" x14ac:dyDescent="0.2">
      <c r="B4" s="1124" t="s">
        <v>11</v>
      </c>
      <c r="C4" s="1125"/>
      <c r="D4" s="1399" t="str">
        <f>IF(様式一覧表!D5="","",様式一覧表!D5)</f>
        <v/>
      </c>
      <c r="E4" s="1299"/>
      <c r="G4" s="204"/>
    </row>
    <row r="5" spans="2:8" ht="21" customHeight="1" x14ac:dyDescent="0.15">
      <c r="B5" s="204"/>
      <c r="C5" s="204"/>
      <c r="D5" s="204"/>
      <c r="E5" s="204"/>
      <c r="F5" s="204"/>
      <c r="H5" s="204"/>
    </row>
    <row r="6" spans="2:8" ht="15" customHeight="1" x14ac:dyDescent="0.15">
      <c r="B6" s="205" t="s">
        <v>739</v>
      </c>
      <c r="C6" s="206"/>
      <c r="H6" s="207"/>
    </row>
    <row r="7" spans="2:8" ht="15" customHeight="1" thickBot="1" x14ac:dyDescent="0.2">
      <c r="B7" s="216" t="s">
        <v>231</v>
      </c>
      <c r="C7" s="206" t="s">
        <v>740</v>
      </c>
      <c r="H7" s="207"/>
    </row>
    <row r="8" spans="2:8" ht="14.1" customHeight="1" x14ac:dyDescent="0.15">
      <c r="C8" s="209" t="s">
        <v>741</v>
      </c>
      <c r="D8" s="206"/>
      <c r="G8" s="204"/>
      <c r="H8" s="207"/>
    </row>
    <row r="9" spans="2:8" s="208" customFormat="1" ht="14.1" customHeight="1" x14ac:dyDescent="0.15">
      <c r="C9" s="212" t="s">
        <v>742</v>
      </c>
      <c r="D9" s="210"/>
      <c r="E9" s="1"/>
      <c r="F9" s="1"/>
      <c r="G9" s="1"/>
      <c r="H9" s="211"/>
    </row>
    <row r="10" spans="2:8" s="208" customFormat="1" ht="14.65" customHeight="1" thickBot="1" x14ac:dyDescent="0.2">
      <c r="C10" s="213" t="s">
        <v>743</v>
      </c>
      <c r="E10" s="1"/>
      <c r="F10" s="1"/>
      <c r="G10" s="1"/>
      <c r="H10" s="211"/>
    </row>
    <row r="12" spans="2:8" x14ac:dyDescent="0.15">
      <c r="G12" s="204"/>
    </row>
    <row r="13" spans="2:8" ht="14.25" thickBot="1" x14ac:dyDescent="0.2">
      <c r="C13" s="1401" t="s">
        <v>744</v>
      </c>
      <c r="D13" s="1401"/>
    </row>
    <row r="14" spans="2:8" ht="30" customHeight="1" thickBot="1" x14ac:dyDescent="0.2">
      <c r="C14" s="1394"/>
      <c r="D14" s="1395"/>
      <c r="E14" s="1395"/>
      <c r="F14" s="1396"/>
    </row>
    <row r="15" spans="2:8" x14ac:dyDescent="0.15">
      <c r="C15" s="206"/>
      <c r="D15" s="206"/>
    </row>
    <row r="16" spans="2:8" x14ac:dyDescent="0.15">
      <c r="B16" s="216" t="s">
        <v>233</v>
      </c>
      <c r="C16" s="206" t="s">
        <v>745</v>
      </c>
      <c r="D16" s="206"/>
    </row>
    <row r="17" spans="2:6" ht="34.5" customHeight="1" thickBot="1" x14ac:dyDescent="0.2">
      <c r="C17" s="1400" t="s">
        <v>746</v>
      </c>
      <c r="D17" s="1400"/>
      <c r="E17" s="1400"/>
      <c r="F17" s="1400"/>
    </row>
    <row r="18" spans="2:6" ht="14.25" thickBot="1" x14ac:dyDescent="0.2">
      <c r="C18" s="214" t="s">
        <v>747</v>
      </c>
      <c r="D18" s="215" t="s">
        <v>748</v>
      </c>
      <c r="E18" s="215" t="s">
        <v>749</v>
      </c>
      <c r="F18" s="215" t="s">
        <v>750</v>
      </c>
    </row>
    <row r="19" spans="2:6" x14ac:dyDescent="0.15">
      <c r="C19" s="1390"/>
      <c r="D19" s="1390"/>
      <c r="E19" s="1390"/>
      <c r="F19" s="1390"/>
    </row>
    <row r="20" spans="2:6" ht="14.25" thickBot="1" x14ac:dyDescent="0.2">
      <c r="C20" s="1391"/>
      <c r="D20" s="1391"/>
      <c r="E20" s="1391"/>
      <c r="F20" s="1391"/>
    </row>
    <row r="21" spans="2:6" x14ac:dyDescent="0.15">
      <c r="C21" s="1390"/>
      <c r="D21" s="1390"/>
      <c r="E21" s="1390"/>
      <c r="F21" s="1390"/>
    </row>
    <row r="22" spans="2:6" ht="14.25" thickBot="1" x14ac:dyDescent="0.2">
      <c r="C22" s="1391"/>
      <c r="D22" s="1391"/>
      <c r="E22" s="1391"/>
      <c r="F22" s="1391"/>
    </row>
    <row r="23" spans="2:6" x14ac:dyDescent="0.15">
      <c r="C23" s="2"/>
    </row>
    <row r="24" spans="2:6" ht="18.75" customHeight="1" x14ac:dyDescent="0.15">
      <c r="B24" s="1398" t="s">
        <v>751</v>
      </c>
      <c r="C24" s="1398"/>
      <c r="D24" s="1398"/>
    </row>
    <row r="25" spans="2:6" ht="18.75" customHeight="1" thickBot="1" x14ac:dyDescent="0.2">
      <c r="B25" s="216" t="s">
        <v>231</v>
      </c>
      <c r="C25" s="206" t="s">
        <v>752</v>
      </c>
      <c r="D25" s="205"/>
    </row>
    <row r="26" spans="2:6" ht="27.75" customHeight="1" thickBot="1" x14ac:dyDescent="0.2">
      <c r="C26" s="1394"/>
      <c r="D26" s="1395"/>
      <c r="E26" s="1395"/>
      <c r="F26" s="1396"/>
    </row>
    <row r="27" spans="2:6" x14ac:dyDescent="0.15">
      <c r="C27" s="2"/>
    </row>
    <row r="28" spans="2:6" ht="14.25" customHeight="1" x14ac:dyDescent="0.15">
      <c r="B28" s="216" t="s">
        <v>233</v>
      </c>
      <c r="C28" s="206" t="s">
        <v>753</v>
      </c>
    </row>
    <row r="29" spans="2:6" ht="33.75" customHeight="1" thickBot="1" x14ac:dyDescent="0.2">
      <c r="C29" s="1400" t="s">
        <v>754</v>
      </c>
      <c r="D29" s="1400"/>
      <c r="E29" s="1400"/>
      <c r="F29" s="1400"/>
    </row>
    <row r="30" spans="2:6" ht="14.25" thickBot="1" x14ac:dyDescent="0.2">
      <c r="C30" s="214" t="s">
        <v>755</v>
      </c>
      <c r="D30" s="215" t="s">
        <v>748</v>
      </c>
      <c r="E30" s="215" t="s">
        <v>749</v>
      </c>
      <c r="F30" s="215" t="s">
        <v>750</v>
      </c>
    </row>
    <row r="31" spans="2:6" x14ac:dyDescent="0.15">
      <c r="C31" s="1390"/>
      <c r="D31" s="1390"/>
      <c r="E31" s="1390"/>
      <c r="F31" s="1390"/>
    </row>
    <row r="32" spans="2:6" ht="14.25" thickBot="1" x14ac:dyDescent="0.2">
      <c r="C32" s="1391"/>
      <c r="D32" s="1391"/>
      <c r="E32" s="1391"/>
      <c r="F32" s="1391"/>
    </row>
    <row r="33" spans="2:6" x14ac:dyDescent="0.15">
      <c r="C33" s="1390"/>
      <c r="D33" s="1390"/>
      <c r="E33" s="1390"/>
      <c r="F33" s="1390"/>
    </row>
    <row r="34" spans="2:6" ht="14.25" thickBot="1" x14ac:dyDescent="0.2">
      <c r="C34" s="1391"/>
      <c r="D34" s="1391"/>
      <c r="E34" s="1391"/>
      <c r="F34" s="1391"/>
    </row>
    <row r="35" spans="2:6" x14ac:dyDescent="0.15">
      <c r="C35" s="2"/>
    </row>
    <row r="36" spans="2:6" x14ac:dyDescent="0.15">
      <c r="B36" s="1398" t="s">
        <v>756</v>
      </c>
      <c r="C36" s="1398"/>
      <c r="D36" s="1398"/>
      <c r="E36" s="1398"/>
    </row>
    <row r="37" spans="2:6" ht="20.25" customHeight="1" thickBot="1" x14ac:dyDescent="0.2">
      <c r="B37" s="216" t="s">
        <v>231</v>
      </c>
      <c r="C37" s="206" t="s">
        <v>757</v>
      </c>
      <c r="D37" s="206"/>
      <c r="E37" s="206"/>
      <c r="F37" s="206"/>
    </row>
    <row r="38" spans="2:6" ht="26.25" customHeight="1" thickBot="1" x14ac:dyDescent="0.2">
      <c r="C38" s="1394"/>
      <c r="D38" s="1395"/>
      <c r="E38" s="1395"/>
      <c r="F38" s="1396"/>
    </row>
    <row r="39" spans="2:6" x14ac:dyDescent="0.15">
      <c r="C39" s="206"/>
      <c r="D39" s="206"/>
      <c r="E39" s="206"/>
      <c r="F39" s="206"/>
    </row>
    <row r="40" spans="2:6" x14ac:dyDescent="0.15">
      <c r="B40" s="216" t="s">
        <v>233</v>
      </c>
      <c r="C40" s="1392" t="s">
        <v>758</v>
      </c>
      <c r="D40" s="1393"/>
      <c r="E40" s="1393"/>
      <c r="F40" s="1393"/>
    </row>
    <row r="41" spans="2:6" ht="27.6" customHeight="1" thickBot="1" x14ac:dyDescent="0.2">
      <c r="C41" s="1397" t="s">
        <v>759</v>
      </c>
      <c r="D41" s="1397"/>
      <c r="E41" s="1397"/>
      <c r="F41" s="1397"/>
    </row>
    <row r="42" spans="2:6" ht="14.25" thickBot="1" x14ac:dyDescent="0.2">
      <c r="C42" s="214" t="s">
        <v>755</v>
      </c>
      <c r="D42" s="215" t="s">
        <v>748</v>
      </c>
      <c r="E42" s="215" t="s">
        <v>749</v>
      </c>
      <c r="F42" s="215" t="s">
        <v>750</v>
      </c>
    </row>
    <row r="43" spans="2:6" x14ac:dyDescent="0.15">
      <c r="C43" s="1390"/>
      <c r="D43" s="1390"/>
      <c r="E43" s="1390"/>
      <c r="F43" s="1390"/>
    </row>
    <row r="44" spans="2:6" ht="14.25" thickBot="1" x14ac:dyDescent="0.2">
      <c r="C44" s="1391"/>
      <c r="D44" s="1391"/>
      <c r="E44" s="1391"/>
      <c r="F44" s="1391"/>
    </row>
    <row r="45" spans="2:6" x14ac:dyDescent="0.15">
      <c r="C45" s="1390"/>
      <c r="D45" s="1390"/>
      <c r="E45" s="1390"/>
      <c r="F45" s="1390"/>
    </row>
    <row r="46" spans="2:6" ht="14.25" thickBot="1" x14ac:dyDescent="0.2">
      <c r="C46" s="1391"/>
      <c r="D46" s="1391"/>
      <c r="E46" s="1391"/>
      <c r="F46" s="1391"/>
    </row>
    <row r="47" spans="2:6" x14ac:dyDescent="0.15">
      <c r="C47" s="1390"/>
      <c r="D47" s="1390"/>
      <c r="E47" s="1390"/>
      <c r="F47" s="1390"/>
    </row>
    <row r="48" spans="2:6" ht="14.25" thickBot="1" x14ac:dyDescent="0.2">
      <c r="C48" s="1391"/>
      <c r="D48" s="1391"/>
      <c r="E48" s="1391"/>
      <c r="F48" s="1391"/>
    </row>
  </sheetData>
  <mergeCells count="41">
    <mergeCell ref="B3:H3"/>
    <mergeCell ref="C13:D13"/>
    <mergeCell ref="C17:F17"/>
    <mergeCell ref="C19:C20"/>
    <mergeCell ref="D19:D20"/>
    <mergeCell ref="E19:E20"/>
    <mergeCell ref="F19:F20"/>
    <mergeCell ref="C14:F14"/>
    <mergeCell ref="B4:C4"/>
    <mergeCell ref="C31:C32"/>
    <mergeCell ref="D31:D32"/>
    <mergeCell ref="E31:E32"/>
    <mergeCell ref="F31:F32"/>
    <mergeCell ref="D4:E4"/>
    <mergeCell ref="C29:F29"/>
    <mergeCell ref="C21:C22"/>
    <mergeCell ref="D21:D22"/>
    <mergeCell ref="E21:E22"/>
    <mergeCell ref="F21:F22"/>
    <mergeCell ref="B24:D24"/>
    <mergeCell ref="C26:F26"/>
    <mergeCell ref="C33:C34"/>
    <mergeCell ref="D33:D34"/>
    <mergeCell ref="E33:E34"/>
    <mergeCell ref="F33:F34"/>
    <mergeCell ref="B36:E36"/>
    <mergeCell ref="C38:F38"/>
    <mergeCell ref="C45:C46"/>
    <mergeCell ref="D45:D46"/>
    <mergeCell ref="E45:E46"/>
    <mergeCell ref="F45:F46"/>
    <mergeCell ref="C41:F41"/>
    <mergeCell ref="C43:C44"/>
    <mergeCell ref="D43:D44"/>
    <mergeCell ref="E43:E44"/>
    <mergeCell ref="F43:F44"/>
    <mergeCell ref="C47:C48"/>
    <mergeCell ref="D47:D48"/>
    <mergeCell ref="E47:E48"/>
    <mergeCell ref="F47:F48"/>
    <mergeCell ref="C40:F40"/>
  </mergeCells>
  <phoneticPr fontId="25"/>
  <pageMargins left="0.23622047244094491" right="0.35433070866141736" top="0.74803149606299213" bottom="0.74803149606299213" header="0.31496062992125984" footer="0.31496062992125984"/>
  <pageSetup paperSize="9" scale="73" orientation="portrait" r:id="rId1"/>
  <headerFooter>
    <oddHeader xml:space="preserve">&amp;R&amp;U開示版・非開示版&amp;U
※上記いずれかに丸をつけてください。
</oddHeader>
  </headerFooter>
  <drawing r:id="rId2"/>
  <legacyDrawing r:id="rId3"/>
  <controls>
    <mc:AlternateContent xmlns:mc="http://schemas.openxmlformats.org/markup-compatibility/2006">
      <mc:Choice Requires="x14">
        <control shapeId="2049" r:id="rId4" name="Control 1">
          <controlPr defaultSize="0" autoPict="0" r:id="rId5">
            <anchor moveWithCells="1">
              <from>
                <xdr:col>2</xdr:col>
                <xdr:colOff>1162050</xdr:colOff>
                <xdr:row>7</xdr:row>
                <xdr:rowOff>28575</xdr:rowOff>
              </from>
              <to>
                <xdr:col>3</xdr:col>
                <xdr:colOff>0</xdr:colOff>
                <xdr:row>8</xdr:row>
                <xdr:rowOff>57150</xdr:rowOff>
              </to>
            </anchor>
          </controlPr>
        </control>
      </mc:Choice>
      <mc:Fallback>
        <control shapeId="2049" r:id="rId4" name="Control 1"/>
      </mc:Fallback>
    </mc:AlternateContent>
    <mc:AlternateContent xmlns:mc="http://schemas.openxmlformats.org/markup-compatibility/2006">
      <mc:Choice Requires="x14">
        <control shapeId="2050" r:id="rId6" name="Control 2">
          <controlPr defaultSize="0" autoPict="0" r:id="rId7">
            <anchor moveWithCells="1">
              <from>
                <xdr:col>2</xdr:col>
                <xdr:colOff>1162050</xdr:colOff>
                <xdr:row>7</xdr:row>
                <xdr:rowOff>228600</xdr:rowOff>
              </from>
              <to>
                <xdr:col>3</xdr:col>
                <xdr:colOff>0</xdr:colOff>
                <xdr:row>9</xdr:row>
                <xdr:rowOff>19050</xdr:rowOff>
              </to>
            </anchor>
          </controlPr>
        </control>
      </mc:Choice>
      <mc:Fallback>
        <control shapeId="2050" r:id="rId6" name="Control 2"/>
      </mc:Fallback>
    </mc:AlternateContent>
    <mc:AlternateContent xmlns:mc="http://schemas.openxmlformats.org/markup-compatibility/2006">
      <mc:Choice Requires="x14">
        <control shapeId="2051" r:id="rId8" name="Control 3">
          <controlPr defaultSize="0" autoPict="0" r:id="rId7">
            <anchor moveWithCells="1">
              <from>
                <xdr:col>2</xdr:col>
                <xdr:colOff>1162050</xdr:colOff>
                <xdr:row>7</xdr:row>
                <xdr:rowOff>228600</xdr:rowOff>
              </from>
              <to>
                <xdr:col>3</xdr:col>
                <xdr:colOff>0</xdr:colOff>
                <xdr:row>9</xdr:row>
                <xdr:rowOff>19050</xdr:rowOff>
              </to>
            </anchor>
          </controlPr>
        </control>
      </mc:Choice>
      <mc:Fallback>
        <control shapeId="2051" r:id="rId8" name="Control 3"/>
      </mc:Fallback>
    </mc:AlternateContent>
    <mc:AlternateContent xmlns:mc="http://schemas.openxmlformats.org/markup-compatibility/2006">
      <mc:Choice Requires="x14">
        <control shapeId="2052" r:id="rId9" name="Control 4">
          <controlPr defaultSize="0" autoPict="0" r:id="rId7">
            <anchor moveWithCells="1">
              <from>
                <xdr:col>2</xdr:col>
                <xdr:colOff>1162050</xdr:colOff>
                <xdr:row>8</xdr:row>
                <xdr:rowOff>180975</xdr:rowOff>
              </from>
              <to>
                <xdr:col>3</xdr:col>
                <xdr:colOff>0</xdr:colOff>
                <xdr:row>10</xdr:row>
                <xdr:rowOff>0</xdr:rowOff>
              </to>
            </anchor>
          </controlPr>
        </control>
      </mc:Choice>
      <mc:Fallback>
        <control shapeId="2052" r:id="rId9" name="Control 4"/>
      </mc:Fallback>
    </mc:AlternateContent>
    <mc:AlternateContent xmlns:mc="http://schemas.openxmlformats.org/markup-compatibility/2006">
      <mc:Choice Requires="x14">
        <control shapeId="2053" r:id="rId10" name="Control 5">
          <controlPr defaultSize="0" autoPict="0" r:id="rId7">
            <anchor moveWithCells="1">
              <from>
                <xdr:col>2</xdr:col>
                <xdr:colOff>1162050</xdr:colOff>
                <xdr:row>8</xdr:row>
                <xdr:rowOff>180975</xdr:rowOff>
              </from>
              <to>
                <xdr:col>3</xdr:col>
                <xdr:colOff>0</xdr:colOff>
                <xdr:row>10</xdr:row>
                <xdr:rowOff>0</xdr:rowOff>
              </to>
            </anchor>
          </controlPr>
        </control>
      </mc:Choice>
      <mc:Fallback>
        <control shapeId="2053" r:id="rId10" name="Control 5"/>
      </mc:Fallback>
    </mc:AlternateContent>
  </control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7"/>
  <dimension ref="A1:L11"/>
  <sheetViews>
    <sheetView view="pageBreakPreview" zoomScaleNormal="100" zoomScaleSheetLayoutView="100" workbookViewId="0">
      <selection activeCell="G8" sqref="G8:L8"/>
    </sheetView>
  </sheetViews>
  <sheetFormatPr defaultColWidth="9" defaultRowHeight="13.5" x14ac:dyDescent="0.15"/>
  <cols>
    <col min="1" max="1" width="2.125" style="66" customWidth="1"/>
    <col min="2" max="2" width="3.375" style="66" customWidth="1"/>
    <col min="3" max="3" width="2.625" style="66" customWidth="1"/>
    <col min="4" max="4" width="5.875" style="66" customWidth="1"/>
    <col min="5" max="5" width="3.875" style="66" customWidth="1"/>
    <col min="6" max="6" width="2.375" style="66" customWidth="1"/>
    <col min="7" max="12" width="13.875" style="66" customWidth="1"/>
    <col min="13" max="13" width="1.625" style="66" customWidth="1"/>
    <col min="14" max="16384" width="9" style="66"/>
  </cols>
  <sheetData>
    <row r="1" spans="1:12" s="55" customFormat="1" ht="17.25" x14ac:dyDescent="0.15">
      <c r="B1" s="245" t="str">
        <f>'コード '!$A$1</f>
        <v>電解二酸化マンガン（本邦生産者）</v>
      </c>
    </row>
    <row r="2" spans="1:12" ht="18.75" customHeight="1" x14ac:dyDescent="0.15">
      <c r="B2" s="368" t="s">
        <v>760</v>
      </c>
    </row>
    <row r="3" spans="1:12" ht="33" customHeight="1" thickBot="1" x14ac:dyDescent="0.2">
      <c r="B3" s="1402" t="s">
        <v>761</v>
      </c>
      <c r="C3" s="1402"/>
      <c r="D3" s="1402"/>
      <c r="E3" s="1402"/>
      <c r="F3" s="1402"/>
      <c r="G3" s="1402"/>
      <c r="H3" s="1402"/>
      <c r="I3" s="1402"/>
      <c r="J3" s="1402"/>
      <c r="K3" s="1402"/>
      <c r="L3" s="1402"/>
    </row>
    <row r="4" spans="1:12" customFormat="1" ht="19.5" customHeight="1" thickBot="1" x14ac:dyDescent="0.2">
      <c r="B4" s="1124" t="s">
        <v>11</v>
      </c>
      <c r="C4" s="1125"/>
      <c r="D4" s="1125"/>
      <c r="E4" s="1125"/>
      <c r="F4" s="1125"/>
      <c r="G4" s="1298" t="str">
        <f>IF(様式一覧表!D5="","",様式一覧表!D5)</f>
        <v/>
      </c>
      <c r="H4" s="1298"/>
      <c r="I4" s="1298"/>
      <c r="J4" s="1298"/>
      <c r="K4" s="1298"/>
      <c r="L4" s="1299"/>
    </row>
    <row r="5" spans="1:12" ht="6" customHeight="1" thickBot="1" x14ac:dyDescent="0.25">
      <c r="A5" s="134"/>
      <c r="B5" s="69"/>
      <c r="C5" s="69"/>
      <c r="D5" s="69"/>
      <c r="E5" s="69"/>
      <c r="F5" s="69"/>
      <c r="G5" s="69"/>
      <c r="H5" s="69"/>
      <c r="I5" s="69"/>
      <c r="J5" s="69"/>
      <c r="K5" s="69"/>
      <c r="L5" s="69"/>
    </row>
    <row r="6" spans="1:12" ht="28.15" customHeight="1" x14ac:dyDescent="0.15">
      <c r="B6" s="1409"/>
      <c r="C6" s="1410"/>
      <c r="D6" s="1410"/>
      <c r="E6" s="1410"/>
      <c r="F6" s="1411"/>
      <c r="G6" s="1403" t="s">
        <v>762</v>
      </c>
      <c r="H6" s="1404"/>
      <c r="I6" s="1404"/>
      <c r="J6" s="1404"/>
      <c r="K6" s="1404"/>
      <c r="L6" s="1405"/>
    </row>
    <row r="7" spans="1:12" s="369" customFormat="1" ht="43.5" customHeight="1" x14ac:dyDescent="0.15">
      <c r="B7" s="1412"/>
      <c r="C7" s="1413"/>
      <c r="D7" s="1413"/>
      <c r="E7" s="1413"/>
      <c r="F7" s="1414"/>
      <c r="G7" s="853" t="s">
        <v>224</v>
      </c>
      <c r="H7" s="853" t="s">
        <v>225</v>
      </c>
      <c r="I7" s="853" t="s">
        <v>656</v>
      </c>
      <c r="J7" s="853" t="s">
        <v>657</v>
      </c>
      <c r="K7" s="884" t="s">
        <v>658</v>
      </c>
      <c r="L7" s="885" t="s">
        <v>659</v>
      </c>
    </row>
    <row r="8" spans="1:12" s="370" customFormat="1" ht="34.15" customHeight="1" thickBot="1" x14ac:dyDescent="0.2">
      <c r="B8" s="1406" t="s">
        <v>663</v>
      </c>
      <c r="C8" s="1407"/>
      <c r="D8" s="1407"/>
      <c r="E8" s="1407"/>
      <c r="F8" s="1408"/>
      <c r="G8" s="889"/>
      <c r="H8" s="889"/>
      <c r="I8" s="889"/>
      <c r="J8" s="889"/>
      <c r="K8" s="890"/>
      <c r="L8" s="891"/>
    </row>
    <row r="9" spans="1:12" x14ac:dyDescent="0.15">
      <c r="B9"/>
    </row>
    <row r="10" spans="1:12" ht="16.149999999999999" customHeight="1" x14ac:dyDescent="0.15">
      <c r="B10"/>
      <c r="D10" s="5"/>
      <c r="E10" s="5"/>
      <c r="F10" s="5"/>
    </row>
    <row r="11" spans="1:12" x14ac:dyDescent="0.15">
      <c r="B11"/>
    </row>
  </sheetData>
  <mergeCells count="6">
    <mergeCell ref="B3:L3"/>
    <mergeCell ref="G4:L4"/>
    <mergeCell ref="G6:L6"/>
    <mergeCell ref="B8:F8"/>
    <mergeCell ref="B6:F7"/>
    <mergeCell ref="B4:F4"/>
  </mergeCells>
  <phoneticPr fontId="25"/>
  <printOptions horizontalCentered="1"/>
  <pageMargins left="0.23622047244094491" right="0.23622047244094491" top="0.74803149606299213" bottom="0.74803149606299213" header="0.31496062992125984" footer="0.31496062992125984"/>
  <pageSetup paperSize="9" scale="85" orientation="portrait" r:id="rId1"/>
  <headerFooter>
    <oddHeader>&amp;R&amp;U開示版・非開示版&amp;U
※上記いずれかに丸をつけてください。</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7A727-B448-4AAC-B121-37ADDD54EA01}">
  <sheetPr>
    <tabColor rgb="FF92D050"/>
  </sheetPr>
  <dimension ref="A1:L11"/>
  <sheetViews>
    <sheetView view="pageBreakPreview" zoomScaleNormal="70" zoomScaleSheetLayoutView="100" workbookViewId="0">
      <selection activeCell="O16" sqref="O16"/>
    </sheetView>
  </sheetViews>
  <sheetFormatPr defaultColWidth="9" defaultRowHeight="13.5" x14ac:dyDescent="0.15"/>
  <cols>
    <col min="1" max="1" width="2.125" style="66" customWidth="1"/>
    <col min="2" max="2" width="3.5" style="66" customWidth="1"/>
    <col min="3" max="3" width="2.625" style="66" customWidth="1"/>
    <col min="4" max="4" width="5.875" style="66" customWidth="1"/>
    <col min="5" max="5" width="3.875" style="66" customWidth="1"/>
    <col min="6" max="6" width="2.375" style="66" customWidth="1"/>
    <col min="7" max="12" width="13.875" style="66" customWidth="1"/>
    <col min="13" max="13" width="1.625" style="66" customWidth="1"/>
    <col min="14" max="16384" width="9" style="66"/>
  </cols>
  <sheetData>
    <row r="1" spans="1:12" s="55" customFormat="1" ht="17.25" x14ac:dyDescent="0.15">
      <c r="B1" s="245" t="s">
        <v>355</v>
      </c>
    </row>
    <row r="2" spans="1:12" ht="18.75" customHeight="1" x14ac:dyDescent="0.15">
      <c r="B2" s="368" t="s">
        <v>760</v>
      </c>
      <c r="I2" s="451" t="s">
        <v>356</v>
      </c>
    </row>
    <row r="3" spans="1:12" ht="33" customHeight="1" thickBot="1" x14ac:dyDescent="0.2">
      <c r="B3" s="1402" t="s">
        <v>761</v>
      </c>
      <c r="C3" s="1402"/>
      <c r="D3" s="1402"/>
      <c r="E3" s="1402"/>
      <c r="F3" s="1402"/>
      <c r="G3" s="1402"/>
      <c r="H3" s="1402"/>
      <c r="I3" s="1402"/>
      <c r="J3" s="1402"/>
      <c r="K3" s="1402"/>
      <c r="L3" s="1402"/>
    </row>
    <row r="4" spans="1:12" customFormat="1" ht="19.5" customHeight="1" thickBot="1" x14ac:dyDescent="0.2">
      <c r="B4" s="1124" t="s">
        <v>11</v>
      </c>
      <c r="C4" s="1125"/>
      <c r="D4" s="1125"/>
      <c r="E4" s="1125"/>
      <c r="F4" s="1125"/>
      <c r="G4" s="1298" t="str">
        <f>IF(様式一覧表!D5="","",様式一覧表!D5)</f>
        <v/>
      </c>
      <c r="H4" s="1298"/>
      <c r="I4" s="1298"/>
      <c r="J4" s="1298"/>
      <c r="K4" s="1298"/>
      <c r="L4" s="1299"/>
    </row>
    <row r="5" spans="1:12" ht="6" customHeight="1" thickBot="1" x14ac:dyDescent="0.25">
      <c r="A5" s="134"/>
      <c r="B5" s="69"/>
      <c r="C5" s="69"/>
      <c r="D5" s="69"/>
      <c r="E5" s="69"/>
      <c r="F5" s="69"/>
      <c r="G5" s="69"/>
      <c r="H5" s="69"/>
      <c r="I5" s="69"/>
      <c r="J5" s="69"/>
      <c r="K5" s="69"/>
      <c r="L5" s="69"/>
    </row>
    <row r="6" spans="1:12" ht="28.35" customHeight="1" x14ac:dyDescent="0.15">
      <c r="B6" s="1409"/>
      <c r="C6" s="1410"/>
      <c r="D6" s="1410"/>
      <c r="E6" s="1410"/>
      <c r="F6" s="1411"/>
      <c r="G6" s="1403" t="s">
        <v>762</v>
      </c>
      <c r="H6" s="1404"/>
      <c r="I6" s="1404"/>
      <c r="J6" s="1404"/>
      <c r="K6" s="1404"/>
      <c r="L6" s="1405"/>
    </row>
    <row r="7" spans="1:12" s="369" customFormat="1" ht="43.5" customHeight="1" x14ac:dyDescent="0.15">
      <c r="B7" s="1412"/>
      <c r="C7" s="1413"/>
      <c r="D7" s="1413"/>
      <c r="E7" s="1413"/>
      <c r="F7" s="1414"/>
      <c r="G7" s="853" t="s">
        <v>224</v>
      </c>
      <c r="H7" s="853" t="s">
        <v>225</v>
      </c>
      <c r="I7" s="853" t="s">
        <v>656</v>
      </c>
      <c r="J7" s="853" t="s">
        <v>657</v>
      </c>
      <c r="K7" s="884" t="s">
        <v>658</v>
      </c>
      <c r="L7" s="885" t="s">
        <v>659</v>
      </c>
    </row>
    <row r="8" spans="1:12" s="370" customFormat="1" ht="34.35" customHeight="1" thickBot="1" x14ac:dyDescent="0.2">
      <c r="B8" s="1406" t="s">
        <v>663</v>
      </c>
      <c r="C8" s="1407"/>
      <c r="D8" s="1407"/>
      <c r="E8" s="1407"/>
      <c r="F8" s="1408"/>
      <c r="G8" s="886" t="str">
        <f>IF('F-2-4'!G8="","","【"&amp;(IF(ABS('F-2-4'!G8)&gt;0,100,"0")&amp;"】"))</f>
        <v/>
      </c>
      <c r="H8" s="886" t="str">
        <f>IF('F-2-4'!H8="","","【"&amp;(IF('F-2-4'!H8&gt;='F-2-4'!G8,ROUND(100+ABS('F-2-4'!G8-'F-2-4'!H8)/ABS('F-2-4'!G8/100),0),ROUND(100-ABS('F-2-4'!G8-'F-2-4'!H8)/ABS('F-2-4'!G8/100),0))&amp;"】"))</f>
        <v/>
      </c>
      <c r="I8" s="886" t="str">
        <f>IF('F-2-4'!I8="","","【"&amp;(IF('F-2-4'!I8&gt;='F-2-4'!G8,ROUND(100+ABS('F-2-4'!G8-'F-2-4'!I8)/ABS('F-2-4'!G8/100),0),ROUND(100-ABS('F-2-4'!G8-'F-2-4'!I8)/ABS('F-2-4'!G8/100),0))&amp;"】"))</f>
        <v/>
      </c>
      <c r="J8" s="886" t="str">
        <f>IF('F-2-4'!J8="","","【"&amp;(IF('F-2-4'!J8&gt;='F-2-4'!G8,ROUND(100+ABS('F-2-4'!G8-'F-2-4'!J8)/ABS('F-2-4'!G8/100),0),ROUND(100-ABS('F-2-4'!G8-'F-2-4'!J8)/ABS('F-2-4'!G8/100),0))&amp;"】"))</f>
        <v/>
      </c>
      <c r="K8" s="887" t="str">
        <f>IF('F-2-4'!K8="","","【"&amp;(IF('F-2-4'!K8&gt;='F-2-4'!G8,ROUND(100+ABS('F-2-4'!G8-'F-2-4'!K8)/ABS('F-2-4'!G8/100),0),ROUND(100-ABS('F-2-4'!G8-'F-2-4'!K8)/ABS('F-2-4'!G8/100),0))&amp;"】"))</f>
        <v/>
      </c>
      <c r="L8" s="888" t="str">
        <f>IF('F-2-4'!L8="","","【"&amp;(IF('F-2-4'!L8&gt;='F-2-4'!G8,ROUND(100+ABS('F-2-4'!G8-'F-2-4'!L8)/ABS('F-2-4'!G8/100),0),ROUND(100-ABS('F-2-4'!G8-'F-2-4'!L8)/ABS('F-2-4'!G8/100),0))&amp;"】"))</f>
        <v/>
      </c>
    </row>
    <row r="9" spans="1:12" x14ac:dyDescent="0.15">
      <c r="B9"/>
    </row>
    <row r="10" spans="1:12" ht="16.350000000000001" customHeight="1" x14ac:dyDescent="0.15">
      <c r="B10"/>
      <c r="D10" s="5"/>
      <c r="E10" s="5"/>
      <c r="F10" s="5"/>
    </row>
    <row r="11" spans="1:12" x14ac:dyDescent="0.15">
      <c r="B11"/>
    </row>
  </sheetData>
  <mergeCells count="6">
    <mergeCell ref="B8:F8"/>
    <mergeCell ref="B3:L3"/>
    <mergeCell ref="B4:F4"/>
    <mergeCell ref="G4:L4"/>
    <mergeCell ref="B6:F7"/>
    <mergeCell ref="G6:L6"/>
  </mergeCells>
  <phoneticPr fontId="25"/>
  <printOptions horizontalCentered="1"/>
  <pageMargins left="0.23622047244094491" right="0.23622047244094491" top="0.74803149606299213" bottom="0.74803149606299213" header="0.31496062992125984" footer="0.31496062992125984"/>
  <pageSetup paperSize="9" scale="85" orientation="portrait" r:id="rId1"/>
  <headerFooter>
    <oddHeader>&amp;R&amp;U開示版・非開示版&amp;U
※上記いずれかに丸をつけてください。</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pageSetUpPr fitToPage="1"/>
  </sheetPr>
  <dimension ref="A1:M98"/>
  <sheetViews>
    <sheetView view="pageBreakPreview" topLeftCell="A7" zoomScale="80" zoomScaleNormal="100" zoomScaleSheetLayoutView="80" workbookViewId="0">
      <selection activeCell="C16" sqref="C16"/>
    </sheetView>
  </sheetViews>
  <sheetFormatPr defaultColWidth="9" defaultRowHeight="13.5" x14ac:dyDescent="0.15"/>
  <cols>
    <col min="1" max="1" width="2" style="55" customWidth="1"/>
    <col min="2" max="2" width="8.875" style="55" customWidth="1"/>
    <col min="3" max="3" width="27" style="55" customWidth="1"/>
    <col min="4" max="4" width="2.875" style="55" customWidth="1"/>
    <col min="5" max="10" width="17.375" style="55" customWidth="1"/>
    <col min="11" max="11" width="19.875" style="55" customWidth="1"/>
    <col min="12" max="12" width="1.625" style="55" customWidth="1"/>
    <col min="13" max="16384" width="9" style="55"/>
  </cols>
  <sheetData>
    <row r="1" spans="1:12" ht="17.25" x14ac:dyDescent="0.15">
      <c r="B1" s="246" t="str">
        <f>'コード '!A1</f>
        <v>電解二酸化マンガン（本邦生産者）</v>
      </c>
    </row>
    <row r="2" spans="1:12" ht="19.5" customHeight="1" x14ac:dyDescent="0.15">
      <c r="B2" s="107" t="s">
        <v>763</v>
      </c>
      <c r="C2"/>
      <c r="D2"/>
      <c r="E2"/>
      <c r="F2"/>
      <c r="G2"/>
      <c r="H2"/>
      <c r="I2"/>
      <c r="J2"/>
      <c r="K2"/>
    </row>
    <row r="3" spans="1:12" ht="66" customHeight="1" thickBot="1" x14ac:dyDescent="0.2">
      <c r="A3"/>
      <c r="B3" s="1380" t="s">
        <v>764</v>
      </c>
      <c r="C3" s="1380"/>
      <c r="D3" s="1380"/>
      <c r="E3" s="1380"/>
      <c r="F3" s="1380"/>
      <c r="G3" s="1380"/>
      <c r="H3" s="1380"/>
      <c r="I3" s="1380"/>
      <c r="J3" s="1380"/>
      <c r="K3" s="1380"/>
      <c r="L3" s="1380"/>
    </row>
    <row r="4" spans="1:12" customFormat="1" ht="19.5" customHeight="1" thickBot="1" x14ac:dyDescent="0.2">
      <c r="B4" s="1427" t="s">
        <v>11</v>
      </c>
      <c r="C4" s="1428"/>
      <c r="D4" s="1428"/>
      <c r="E4" s="1298" t="str">
        <f>IF(様式一覧表!D5="","",様式一覧表!D5)</f>
        <v/>
      </c>
      <c r="F4" s="1298"/>
      <c r="G4" s="1298"/>
      <c r="H4" s="1298"/>
      <c r="I4" s="1298"/>
      <c r="J4" s="1299"/>
      <c r="K4" s="5"/>
    </row>
    <row r="5" spans="1:12" customFormat="1" ht="19.5" customHeight="1" x14ac:dyDescent="0.15">
      <c r="B5" s="168"/>
      <c r="C5" s="168"/>
      <c r="D5" s="168"/>
      <c r="E5" s="168"/>
      <c r="F5" s="168"/>
      <c r="G5" s="168"/>
      <c r="H5" s="168"/>
      <c r="I5" s="168"/>
    </row>
    <row r="6" spans="1:12" ht="14.25" thickBot="1" x14ac:dyDescent="0.2">
      <c r="A6"/>
      <c r="B6" s="169" t="s">
        <v>765</v>
      </c>
      <c r="C6" s="169"/>
      <c r="D6" s="25"/>
      <c r="E6"/>
      <c r="F6"/>
      <c r="G6"/>
      <c r="H6"/>
      <c r="I6"/>
      <c r="J6"/>
      <c r="K6"/>
    </row>
    <row r="7" spans="1:12" ht="35.25" customHeight="1" x14ac:dyDescent="0.15">
      <c r="A7"/>
      <c r="B7" s="1424"/>
      <c r="C7" s="1425"/>
      <c r="D7" s="1426"/>
      <c r="E7" s="816" t="s">
        <v>766</v>
      </c>
      <c r="F7" s="816" t="s">
        <v>767</v>
      </c>
      <c r="G7" s="816" t="s">
        <v>768</v>
      </c>
      <c r="H7" s="816" t="s">
        <v>769</v>
      </c>
      <c r="I7" s="816" t="s">
        <v>770</v>
      </c>
      <c r="J7" s="1417" t="s">
        <v>659</v>
      </c>
      <c r="K7" s="1418"/>
    </row>
    <row r="8" spans="1:12" ht="35.25" customHeight="1" x14ac:dyDescent="0.15">
      <c r="A8"/>
      <c r="B8" s="222"/>
      <c r="C8" s="229"/>
      <c r="D8" s="657"/>
      <c r="E8" s="656"/>
      <c r="F8" s="230"/>
      <c r="G8" s="230"/>
      <c r="H8" s="230"/>
      <c r="I8" s="230"/>
      <c r="J8" s="200"/>
      <c r="K8" s="228" t="s">
        <v>771</v>
      </c>
    </row>
    <row r="9" spans="1:12" x14ac:dyDescent="0.15">
      <c r="A9"/>
      <c r="B9" s="1419" t="s">
        <v>772</v>
      </c>
      <c r="C9" s="170" t="s">
        <v>773</v>
      </c>
      <c r="D9" s="171"/>
      <c r="E9" s="172"/>
      <c r="F9" s="172"/>
      <c r="G9" s="172"/>
      <c r="H9" s="172"/>
      <c r="I9" s="172"/>
      <c r="J9" s="223"/>
      <c r="K9" s="217"/>
    </row>
    <row r="10" spans="1:12" x14ac:dyDescent="0.15">
      <c r="A10"/>
      <c r="B10" s="1419"/>
      <c r="C10" s="173" t="s">
        <v>774</v>
      </c>
      <c r="D10" s="174"/>
      <c r="E10" s="175"/>
      <c r="F10" s="175"/>
      <c r="G10" s="175"/>
      <c r="H10" s="175"/>
      <c r="I10" s="175"/>
      <c r="J10" s="224"/>
      <c r="K10" s="218"/>
    </row>
    <row r="11" spans="1:12" x14ac:dyDescent="0.15">
      <c r="A11"/>
      <c r="B11" s="1419" t="s">
        <v>167</v>
      </c>
      <c r="C11" s="170" t="s">
        <v>773</v>
      </c>
      <c r="D11" s="171"/>
      <c r="E11" s="172"/>
      <c r="F11" s="172"/>
      <c r="G11" s="172"/>
      <c r="H11" s="172"/>
      <c r="I11" s="172"/>
      <c r="J11" s="223"/>
      <c r="K11" s="217"/>
    </row>
    <row r="12" spans="1:12" ht="14.25" thickBot="1" x14ac:dyDescent="0.2">
      <c r="A12"/>
      <c r="B12" s="1420"/>
      <c r="C12" s="176" t="s">
        <v>774</v>
      </c>
      <c r="D12" s="177"/>
      <c r="E12" s="178"/>
      <c r="F12" s="178"/>
      <c r="G12" s="178"/>
      <c r="H12" s="178"/>
      <c r="I12" s="178"/>
      <c r="J12" s="225"/>
      <c r="K12" s="219"/>
    </row>
    <row r="13" spans="1:12" ht="14.25" thickTop="1" x14ac:dyDescent="0.15">
      <c r="A13"/>
      <c r="B13" s="1415" t="s">
        <v>775</v>
      </c>
      <c r="C13" s="179" t="s">
        <v>773</v>
      </c>
      <c r="D13" s="180"/>
      <c r="E13" s="181"/>
      <c r="F13" s="181"/>
      <c r="G13" s="181"/>
      <c r="H13" s="181"/>
      <c r="I13" s="181"/>
      <c r="J13" s="226"/>
      <c r="K13" s="220"/>
    </row>
    <row r="14" spans="1:12" ht="14.25" thickBot="1" x14ac:dyDescent="0.2">
      <c r="A14"/>
      <c r="B14" s="1416"/>
      <c r="C14" s="182" t="s">
        <v>774</v>
      </c>
      <c r="D14" s="183"/>
      <c r="E14" s="184"/>
      <c r="F14" s="184"/>
      <c r="G14" s="184"/>
      <c r="H14" s="184"/>
      <c r="I14" s="184"/>
      <c r="J14" s="227"/>
      <c r="K14" s="221"/>
    </row>
    <row r="15" spans="1:12" x14ac:dyDescent="0.15">
      <c r="A15"/>
      <c r="B15"/>
      <c r="C15"/>
      <c r="D15"/>
      <c r="E15" s="185"/>
      <c r="F15" s="185"/>
      <c r="G15" s="185"/>
      <c r="H15" s="185"/>
      <c r="I15" s="185"/>
      <c r="J15" s="185"/>
      <c r="K15" s="185"/>
    </row>
    <row r="16" spans="1:12" ht="14.25" thickBot="1" x14ac:dyDescent="0.2">
      <c r="A16"/>
      <c r="B16" s="25" t="s">
        <v>776</v>
      </c>
      <c r="C16" s="840" t="s">
        <v>777</v>
      </c>
      <c r="D16" s="25"/>
      <c r="E16"/>
      <c r="F16"/>
      <c r="G16"/>
      <c r="H16"/>
      <c r="I16"/>
      <c r="J16"/>
      <c r="K16"/>
    </row>
    <row r="17" spans="1:11" ht="30.75" customHeight="1" x14ac:dyDescent="0.15">
      <c r="A17"/>
      <c r="B17" s="1424"/>
      <c r="C17" s="1425"/>
      <c r="D17" s="1426"/>
      <c r="E17" s="816" t="s">
        <v>766</v>
      </c>
      <c r="F17" s="816" t="s">
        <v>767</v>
      </c>
      <c r="G17" s="816" t="s">
        <v>768</v>
      </c>
      <c r="H17" s="816" t="s">
        <v>769</v>
      </c>
      <c r="I17" s="816" t="s">
        <v>770</v>
      </c>
      <c r="J17" s="1417" t="s">
        <v>659</v>
      </c>
      <c r="K17" s="1418"/>
    </row>
    <row r="18" spans="1:11" ht="30.75" customHeight="1" x14ac:dyDescent="0.15">
      <c r="A18"/>
      <c r="B18" s="222"/>
      <c r="C18" s="229"/>
      <c r="D18" s="657"/>
      <c r="E18" s="656"/>
      <c r="F18" s="230"/>
      <c r="G18" s="230"/>
      <c r="H18" s="230"/>
      <c r="I18" s="230"/>
      <c r="J18" s="200"/>
      <c r="K18" s="228" t="s">
        <v>771</v>
      </c>
    </row>
    <row r="19" spans="1:11" x14ac:dyDescent="0.15">
      <c r="A19"/>
      <c r="B19" s="1419" t="s">
        <v>772</v>
      </c>
      <c r="C19" s="170" t="s">
        <v>773</v>
      </c>
      <c r="D19" s="171"/>
      <c r="E19" s="172"/>
      <c r="F19" s="172"/>
      <c r="G19" s="172"/>
      <c r="H19" s="172"/>
      <c r="I19" s="172"/>
      <c r="J19" s="223"/>
      <c r="K19" s="217"/>
    </row>
    <row r="20" spans="1:11" x14ac:dyDescent="0.15">
      <c r="A20"/>
      <c r="B20" s="1419"/>
      <c r="C20" s="173" t="s">
        <v>774</v>
      </c>
      <c r="D20" s="174"/>
      <c r="E20" s="175"/>
      <c r="F20" s="175"/>
      <c r="G20" s="175"/>
      <c r="H20" s="175"/>
      <c r="I20" s="175"/>
      <c r="J20" s="224"/>
      <c r="K20" s="218"/>
    </row>
    <row r="21" spans="1:11" x14ac:dyDescent="0.15">
      <c r="A21"/>
      <c r="B21" s="1420" t="s">
        <v>167</v>
      </c>
      <c r="C21" s="170" t="s">
        <v>778</v>
      </c>
      <c r="D21" s="171"/>
      <c r="E21" s="172"/>
      <c r="F21" s="172"/>
      <c r="G21" s="172"/>
      <c r="H21" s="172"/>
      <c r="I21" s="172"/>
      <c r="J21" s="223"/>
      <c r="K21" s="217"/>
    </row>
    <row r="22" spans="1:11" ht="14.25" thickBot="1" x14ac:dyDescent="0.2">
      <c r="A22"/>
      <c r="B22" s="1421"/>
      <c r="C22" s="176" t="s">
        <v>774</v>
      </c>
      <c r="D22" s="177"/>
      <c r="E22" s="178"/>
      <c r="F22" s="178"/>
      <c r="G22" s="178"/>
      <c r="H22" s="178"/>
      <c r="I22" s="178"/>
      <c r="J22" s="225"/>
      <c r="K22" s="219"/>
    </row>
    <row r="23" spans="1:11" ht="14.25" thickTop="1" x14ac:dyDescent="0.15">
      <c r="A23"/>
      <c r="B23" s="1422" t="s">
        <v>775</v>
      </c>
      <c r="C23" s="179" t="s">
        <v>778</v>
      </c>
      <c r="D23" s="180"/>
      <c r="E23" s="181"/>
      <c r="F23" s="181"/>
      <c r="G23" s="181"/>
      <c r="H23" s="181"/>
      <c r="I23" s="181"/>
      <c r="J23" s="226"/>
      <c r="K23" s="220"/>
    </row>
    <row r="24" spans="1:11" ht="14.25" thickBot="1" x14ac:dyDescent="0.2">
      <c r="A24"/>
      <c r="B24" s="1423"/>
      <c r="C24" s="182" t="s">
        <v>774</v>
      </c>
      <c r="D24" s="183"/>
      <c r="E24" s="184"/>
      <c r="F24" s="184"/>
      <c r="G24" s="184"/>
      <c r="H24" s="184"/>
      <c r="I24" s="184"/>
      <c r="J24" s="227"/>
      <c r="K24" s="221"/>
    </row>
    <row r="25" spans="1:11" x14ac:dyDescent="0.15">
      <c r="B25"/>
      <c r="C25"/>
      <c r="D25"/>
      <c r="E25" s="185"/>
      <c r="F25" s="185"/>
      <c r="G25" s="185"/>
      <c r="H25" s="185"/>
      <c r="I25" s="185"/>
      <c r="J25" s="185"/>
      <c r="K25" s="185"/>
    </row>
    <row r="26" spans="1:11" ht="14.25" thickBot="1" x14ac:dyDescent="0.2">
      <c r="A26"/>
      <c r="B26" s="25" t="s">
        <v>779</v>
      </c>
      <c r="C26" s="840" t="s">
        <v>777</v>
      </c>
      <c r="D26" s="25"/>
      <c r="E26"/>
      <c r="F26"/>
      <c r="G26"/>
      <c r="H26"/>
      <c r="I26"/>
      <c r="J26"/>
      <c r="K26"/>
    </row>
    <row r="27" spans="1:11" ht="30.75" customHeight="1" x14ac:dyDescent="0.15">
      <c r="A27"/>
      <c r="B27" s="1424"/>
      <c r="C27" s="1425"/>
      <c r="D27" s="1426"/>
      <c r="E27" s="816" t="s">
        <v>766</v>
      </c>
      <c r="F27" s="816" t="s">
        <v>767</v>
      </c>
      <c r="G27" s="816" t="s">
        <v>768</v>
      </c>
      <c r="H27" s="816" t="s">
        <v>769</v>
      </c>
      <c r="I27" s="816" t="s">
        <v>770</v>
      </c>
      <c r="J27" s="1417" t="s">
        <v>659</v>
      </c>
      <c r="K27" s="1418"/>
    </row>
    <row r="28" spans="1:11" ht="30.75" customHeight="1" x14ac:dyDescent="0.15">
      <c r="A28"/>
      <c r="B28" s="222"/>
      <c r="C28" s="229"/>
      <c r="D28" s="657"/>
      <c r="E28" s="656"/>
      <c r="F28" s="230"/>
      <c r="G28" s="230"/>
      <c r="H28" s="230"/>
      <c r="I28" s="230"/>
      <c r="J28" s="200"/>
      <c r="K28" s="228" t="s">
        <v>771</v>
      </c>
    </row>
    <row r="29" spans="1:11" x14ac:dyDescent="0.15">
      <c r="A29"/>
      <c r="B29" s="1419" t="s">
        <v>772</v>
      </c>
      <c r="C29" s="170" t="s">
        <v>773</v>
      </c>
      <c r="D29" s="171"/>
      <c r="E29" s="172"/>
      <c r="F29" s="172"/>
      <c r="G29" s="172"/>
      <c r="H29" s="172"/>
      <c r="I29" s="172"/>
      <c r="J29" s="223"/>
      <c r="K29" s="217"/>
    </row>
    <row r="30" spans="1:11" x14ac:dyDescent="0.15">
      <c r="A30"/>
      <c r="B30" s="1419"/>
      <c r="C30" s="173" t="s">
        <v>774</v>
      </c>
      <c r="D30" s="174"/>
      <c r="E30" s="175"/>
      <c r="F30" s="175"/>
      <c r="G30" s="175"/>
      <c r="H30" s="175"/>
      <c r="I30" s="175"/>
      <c r="J30" s="224"/>
      <c r="K30" s="218"/>
    </row>
    <row r="31" spans="1:11" x14ac:dyDescent="0.15">
      <c r="A31"/>
      <c r="B31" s="1420" t="s">
        <v>167</v>
      </c>
      <c r="C31" s="170" t="s">
        <v>778</v>
      </c>
      <c r="D31" s="171"/>
      <c r="E31" s="172"/>
      <c r="F31" s="172"/>
      <c r="G31" s="172"/>
      <c r="H31" s="172"/>
      <c r="I31" s="172"/>
      <c r="J31" s="223"/>
      <c r="K31" s="217"/>
    </row>
    <row r="32" spans="1:11" ht="14.25" thickBot="1" x14ac:dyDescent="0.2">
      <c r="A32"/>
      <c r="B32" s="1421"/>
      <c r="C32" s="176" t="s">
        <v>774</v>
      </c>
      <c r="D32" s="177"/>
      <c r="E32" s="178"/>
      <c r="F32" s="178"/>
      <c r="G32" s="178"/>
      <c r="H32" s="178"/>
      <c r="I32" s="178"/>
      <c r="J32" s="225"/>
      <c r="K32" s="219"/>
    </row>
    <row r="33" spans="1:13" ht="14.25" thickTop="1" x14ac:dyDescent="0.15">
      <c r="A33"/>
      <c r="B33" s="1422" t="s">
        <v>775</v>
      </c>
      <c r="C33" s="179" t="s">
        <v>778</v>
      </c>
      <c r="D33" s="180"/>
      <c r="E33" s="181"/>
      <c r="F33" s="181"/>
      <c r="G33" s="181"/>
      <c r="H33" s="181"/>
      <c r="I33" s="181"/>
      <c r="J33" s="226"/>
      <c r="K33" s="220"/>
    </row>
    <row r="34" spans="1:13" ht="14.25" thickBot="1" x14ac:dyDescent="0.2">
      <c r="A34"/>
      <c r="B34" s="1423"/>
      <c r="C34" s="182" t="s">
        <v>774</v>
      </c>
      <c r="D34" s="183"/>
      <c r="E34" s="184"/>
      <c r="F34" s="184"/>
      <c r="G34" s="184"/>
      <c r="H34" s="184"/>
      <c r="I34" s="184"/>
      <c r="J34" s="227"/>
      <c r="K34" s="221"/>
    </row>
    <row r="35" spans="1:13" x14ac:dyDescent="0.15">
      <c r="A35"/>
      <c r="B35" s="9"/>
      <c r="C35" s="28"/>
      <c r="D35"/>
      <c r="E35" s="185"/>
      <c r="F35" s="185"/>
      <c r="G35"/>
      <c r="H35"/>
      <c r="I35"/>
      <c r="J35"/>
      <c r="K35"/>
      <c r="L35"/>
      <c r="M35"/>
    </row>
    <row r="36" spans="1:13" ht="14.25" thickBot="1" x14ac:dyDescent="0.2">
      <c r="A36"/>
      <c r="B36" s="25" t="s">
        <v>780</v>
      </c>
      <c r="C36" s="840" t="s">
        <v>777</v>
      </c>
      <c r="D36" s="25"/>
      <c r="E36"/>
      <c r="F36"/>
      <c r="G36"/>
      <c r="H36"/>
      <c r="I36"/>
      <c r="J36"/>
      <c r="K36"/>
    </row>
    <row r="37" spans="1:13" ht="30.75" customHeight="1" x14ac:dyDescent="0.15">
      <c r="A37"/>
      <c r="B37" s="1424"/>
      <c r="C37" s="1425"/>
      <c r="D37" s="1426"/>
      <c r="E37" s="816" t="s">
        <v>766</v>
      </c>
      <c r="F37" s="816" t="s">
        <v>767</v>
      </c>
      <c r="G37" s="816" t="s">
        <v>768</v>
      </c>
      <c r="H37" s="816" t="s">
        <v>769</v>
      </c>
      <c r="I37" s="816" t="s">
        <v>770</v>
      </c>
      <c r="J37" s="1417" t="s">
        <v>659</v>
      </c>
      <c r="K37" s="1418"/>
    </row>
    <row r="38" spans="1:13" ht="30.75" customHeight="1" x14ac:dyDescent="0.15">
      <c r="A38"/>
      <c r="B38" s="222"/>
      <c r="C38" s="229"/>
      <c r="D38" s="657"/>
      <c r="E38" s="656"/>
      <c r="F38" s="230"/>
      <c r="G38" s="230"/>
      <c r="H38" s="230"/>
      <c r="I38" s="230"/>
      <c r="J38" s="200"/>
      <c r="K38" s="228" t="s">
        <v>771</v>
      </c>
    </row>
    <row r="39" spans="1:13" x14ac:dyDescent="0.15">
      <c r="A39"/>
      <c r="B39" s="1419" t="s">
        <v>772</v>
      </c>
      <c r="C39" s="170" t="s">
        <v>773</v>
      </c>
      <c r="D39" s="171"/>
      <c r="E39" s="172"/>
      <c r="F39" s="172"/>
      <c r="G39" s="172"/>
      <c r="H39" s="172"/>
      <c r="I39" s="172"/>
      <c r="J39" s="223"/>
      <c r="K39" s="217"/>
    </row>
    <row r="40" spans="1:13" x14ac:dyDescent="0.15">
      <c r="A40"/>
      <c r="B40" s="1419"/>
      <c r="C40" s="173" t="s">
        <v>774</v>
      </c>
      <c r="D40" s="174"/>
      <c r="E40" s="175"/>
      <c r="F40" s="175"/>
      <c r="G40" s="175"/>
      <c r="H40" s="175"/>
      <c r="I40" s="175"/>
      <c r="J40" s="224"/>
      <c r="K40" s="218"/>
    </row>
    <row r="41" spans="1:13" x14ac:dyDescent="0.15">
      <c r="A41"/>
      <c r="B41" s="1420" t="s">
        <v>167</v>
      </c>
      <c r="C41" s="170" t="s">
        <v>778</v>
      </c>
      <c r="D41" s="171"/>
      <c r="E41" s="172"/>
      <c r="F41" s="172"/>
      <c r="G41" s="172"/>
      <c r="H41" s="172"/>
      <c r="I41" s="172"/>
      <c r="J41" s="223"/>
      <c r="K41" s="217"/>
    </row>
    <row r="42" spans="1:13" ht="14.25" thickBot="1" x14ac:dyDescent="0.2">
      <c r="A42"/>
      <c r="B42" s="1421"/>
      <c r="C42" s="176" t="s">
        <v>774</v>
      </c>
      <c r="D42" s="177"/>
      <c r="E42" s="178"/>
      <c r="F42" s="178"/>
      <c r="G42" s="178"/>
      <c r="H42" s="178"/>
      <c r="I42" s="178"/>
      <c r="J42" s="225"/>
      <c r="K42" s="219"/>
    </row>
    <row r="43" spans="1:13" ht="14.25" thickTop="1" x14ac:dyDescent="0.15">
      <c r="A43"/>
      <c r="B43" s="1422" t="s">
        <v>775</v>
      </c>
      <c r="C43" s="179" t="s">
        <v>778</v>
      </c>
      <c r="D43" s="180"/>
      <c r="E43" s="181"/>
      <c r="F43" s="181"/>
      <c r="G43" s="181"/>
      <c r="H43" s="181"/>
      <c r="I43" s="181"/>
      <c r="J43" s="226"/>
      <c r="K43" s="220"/>
    </row>
    <row r="44" spans="1:13" ht="14.25" thickBot="1" x14ac:dyDescent="0.2">
      <c r="A44"/>
      <c r="B44" s="1423"/>
      <c r="C44" s="182" t="s">
        <v>774</v>
      </c>
      <c r="D44" s="183"/>
      <c r="E44" s="184"/>
      <c r="F44" s="184"/>
      <c r="G44" s="184"/>
      <c r="H44" s="184"/>
      <c r="I44" s="184"/>
      <c r="J44" s="227"/>
      <c r="K44" s="221"/>
    </row>
    <row r="45" spans="1:13" x14ac:dyDescent="0.15">
      <c r="A45"/>
      <c r="B45" s="9"/>
      <c r="C45" s="28"/>
      <c r="D45"/>
      <c r="E45" s="185"/>
      <c r="F45" s="185"/>
      <c r="G45" s="185"/>
      <c r="H45" s="185"/>
      <c r="I45" s="185"/>
      <c r="J45" s="185"/>
      <c r="K45" s="185"/>
    </row>
    <row r="46" spans="1:13" ht="14.25" thickBot="1" x14ac:dyDescent="0.2">
      <c r="A46"/>
      <c r="B46" s="25" t="s">
        <v>781</v>
      </c>
      <c r="C46" s="840" t="s">
        <v>777</v>
      </c>
      <c r="D46" s="5"/>
      <c r="E46"/>
      <c r="F46"/>
      <c r="G46"/>
      <c r="H46"/>
      <c r="I46"/>
      <c r="J46"/>
      <c r="K46"/>
    </row>
    <row r="47" spans="1:13" ht="28.5" customHeight="1" x14ac:dyDescent="0.15">
      <c r="A47"/>
      <c r="B47" s="1424"/>
      <c r="C47" s="1425"/>
      <c r="D47" s="1426"/>
      <c r="E47" s="816" t="s">
        <v>766</v>
      </c>
      <c r="F47" s="816" t="s">
        <v>767</v>
      </c>
      <c r="G47" s="816" t="s">
        <v>768</v>
      </c>
      <c r="H47" s="816" t="s">
        <v>769</v>
      </c>
      <c r="I47" s="816" t="s">
        <v>770</v>
      </c>
      <c r="J47" s="1417" t="s">
        <v>659</v>
      </c>
      <c r="K47" s="1418"/>
    </row>
    <row r="48" spans="1:13" ht="28.5" customHeight="1" x14ac:dyDescent="0.15">
      <c r="A48"/>
      <c r="B48" s="222"/>
      <c r="C48" s="229"/>
      <c r="D48" s="657"/>
      <c r="E48" s="656"/>
      <c r="F48" s="230"/>
      <c r="G48" s="230"/>
      <c r="H48" s="230"/>
      <c r="I48" s="230"/>
      <c r="J48" s="200"/>
      <c r="K48" s="228" t="s">
        <v>771</v>
      </c>
    </row>
    <row r="49" spans="1:11" x14ac:dyDescent="0.15">
      <c r="A49"/>
      <c r="B49" s="1419" t="s">
        <v>772</v>
      </c>
      <c r="C49" s="170" t="s">
        <v>773</v>
      </c>
      <c r="D49" s="171"/>
      <c r="E49" s="172"/>
      <c r="F49" s="172"/>
      <c r="G49" s="172"/>
      <c r="H49" s="172"/>
      <c r="I49" s="172"/>
      <c r="J49" s="223"/>
      <c r="K49" s="217"/>
    </row>
    <row r="50" spans="1:11" x14ac:dyDescent="0.15">
      <c r="A50"/>
      <c r="B50" s="1419"/>
      <c r="C50" s="173" t="s">
        <v>774</v>
      </c>
      <c r="D50" s="174"/>
      <c r="E50" s="175"/>
      <c r="F50" s="175"/>
      <c r="G50" s="175"/>
      <c r="H50" s="175"/>
      <c r="I50" s="175"/>
      <c r="J50" s="224"/>
      <c r="K50" s="218"/>
    </row>
    <row r="51" spans="1:11" x14ac:dyDescent="0.15">
      <c r="A51"/>
      <c r="B51" s="1419" t="s">
        <v>167</v>
      </c>
      <c r="C51" s="170" t="s">
        <v>773</v>
      </c>
      <c r="D51" s="171"/>
      <c r="E51" s="172"/>
      <c r="F51" s="172"/>
      <c r="G51" s="172"/>
      <c r="H51" s="172"/>
      <c r="I51" s="172"/>
      <c r="J51" s="223"/>
      <c r="K51" s="217"/>
    </row>
    <row r="52" spans="1:11" ht="14.25" thickBot="1" x14ac:dyDescent="0.2">
      <c r="A52"/>
      <c r="B52" s="1420"/>
      <c r="C52" s="176" t="s">
        <v>774</v>
      </c>
      <c r="D52" s="177"/>
      <c r="E52" s="178"/>
      <c r="F52" s="178"/>
      <c r="G52" s="178"/>
      <c r="H52" s="178"/>
      <c r="I52" s="178"/>
      <c r="J52" s="225"/>
      <c r="K52" s="219"/>
    </row>
    <row r="53" spans="1:11" ht="14.25" thickTop="1" x14ac:dyDescent="0.15">
      <c r="A53"/>
      <c r="B53" s="1415" t="s">
        <v>775</v>
      </c>
      <c r="C53" s="179" t="s">
        <v>773</v>
      </c>
      <c r="D53" s="180"/>
      <c r="E53" s="181"/>
      <c r="F53" s="181"/>
      <c r="G53" s="181"/>
      <c r="H53" s="181"/>
      <c r="I53" s="181"/>
      <c r="J53" s="226"/>
      <c r="K53" s="220"/>
    </row>
    <row r="54" spans="1:11" ht="14.25" thickBot="1" x14ac:dyDescent="0.2">
      <c r="A54"/>
      <c r="B54" s="1416"/>
      <c r="C54" s="182" t="s">
        <v>774</v>
      </c>
      <c r="D54" s="183"/>
      <c r="E54" s="184"/>
      <c r="F54" s="184"/>
      <c r="G54" s="184"/>
      <c r="H54" s="184"/>
      <c r="I54" s="184"/>
      <c r="J54" s="227"/>
      <c r="K54" s="221"/>
    </row>
    <row r="55" spans="1:11" x14ac:dyDescent="0.15">
      <c r="A55"/>
      <c r="B55"/>
      <c r="C55"/>
      <c r="D55"/>
      <c r="E55" s="185"/>
      <c r="F55" s="185"/>
      <c r="G55" s="185"/>
      <c r="H55" s="185"/>
      <c r="I55" s="185"/>
      <c r="J55" s="185"/>
      <c r="K55" s="185"/>
    </row>
    <row r="56" spans="1:11" ht="14.25" thickBot="1" x14ac:dyDescent="0.2">
      <c r="A56"/>
      <c r="B56" s="25" t="s">
        <v>782</v>
      </c>
      <c r="C56" s="840" t="s">
        <v>777</v>
      </c>
      <c r="D56" s="5"/>
      <c r="E56"/>
      <c r="F56"/>
      <c r="G56"/>
      <c r="H56"/>
      <c r="I56"/>
      <c r="J56"/>
      <c r="K56"/>
    </row>
    <row r="57" spans="1:11" ht="30.75" customHeight="1" x14ac:dyDescent="0.15">
      <c r="A57"/>
      <c r="B57" s="1424"/>
      <c r="C57" s="1425"/>
      <c r="D57" s="1426"/>
      <c r="E57" s="816" t="s">
        <v>766</v>
      </c>
      <c r="F57" s="816" t="s">
        <v>767</v>
      </c>
      <c r="G57" s="816" t="s">
        <v>768</v>
      </c>
      <c r="H57" s="816" t="s">
        <v>769</v>
      </c>
      <c r="I57" s="816" t="s">
        <v>770</v>
      </c>
      <c r="J57" s="1417" t="s">
        <v>659</v>
      </c>
      <c r="K57" s="1418"/>
    </row>
    <row r="58" spans="1:11" ht="30.75" customHeight="1" x14ac:dyDescent="0.15">
      <c r="A58"/>
      <c r="B58" s="222"/>
      <c r="C58" s="229"/>
      <c r="D58" s="657"/>
      <c r="E58" s="656"/>
      <c r="F58" s="230"/>
      <c r="G58" s="230"/>
      <c r="H58" s="230"/>
      <c r="I58" s="230"/>
      <c r="J58" s="200"/>
      <c r="K58" s="228" t="s">
        <v>771</v>
      </c>
    </row>
    <row r="59" spans="1:11" x14ac:dyDescent="0.15">
      <c r="A59"/>
      <c r="B59" s="1419" t="s">
        <v>772</v>
      </c>
      <c r="C59" s="170" t="s">
        <v>773</v>
      </c>
      <c r="D59" s="171"/>
      <c r="E59" s="172"/>
      <c r="F59" s="172"/>
      <c r="G59" s="172"/>
      <c r="H59" s="172"/>
      <c r="I59" s="172"/>
      <c r="J59" s="223"/>
      <c r="K59" s="217"/>
    </row>
    <row r="60" spans="1:11" x14ac:dyDescent="0.15">
      <c r="A60"/>
      <c r="B60" s="1419"/>
      <c r="C60" s="173" t="s">
        <v>774</v>
      </c>
      <c r="D60" s="174"/>
      <c r="E60" s="175"/>
      <c r="F60" s="175"/>
      <c r="G60" s="175"/>
      <c r="H60" s="175"/>
      <c r="I60" s="175"/>
      <c r="J60" s="224"/>
      <c r="K60" s="218"/>
    </row>
    <row r="61" spans="1:11" x14ac:dyDescent="0.15">
      <c r="A61"/>
      <c r="B61" s="1419" t="s">
        <v>167</v>
      </c>
      <c r="C61" s="170" t="s">
        <v>773</v>
      </c>
      <c r="D61" s="171"/>
      <c r="E61" s="172"/>
      <c r="F61" s="172"/>
      <c r="G61" s="172"/>
      <c r="H61" s="172"/>
      <c r="I61" s="172"/>
      <c r="J61" s="223"/>
      <c r="K61" s="217"/>
    </row>
    <row r="62" spans="1:11" ht="14.25" thickBot="1" x14ac:dyDescent="0.2">
      <c r="A62"/>
      <c r="B62" s="1420"/>
      <c r="C62" s="176" t="s">
        <v>774</v>
      </c>
      <c r="D62" s="177"/>
      <c r="E62" s="178"/>
      <c r="F62" s="178"/>
      <c r="G62" s="178"/>
      <c r="H62" s="178"/>
      <c r="I62" s="178"/>
      <c r="J62" s="225"/>
      <c r="K62" s="219"/>
    </row>
    <row r="63" spans="1:11" ht="14.25" thickTop="1" x14ac:dyDescent="0.15">
      <c r="A63"/>
      <c r="B63" s="1415" t="s">
        <v>775</v>
      </c>
      <c r="C63" s="179" t="s">
        <v>773</v>
      </c>
      <c r="D63" s="180"/>
      <c r="E63" s="181"/>
      <c r="F63" s="181"/>
      <c r="G63" s="181"/>
      <c r="H63" s="181"/>
      <c r="I63" s="181"/>
      <c r="J63" s="226"/>
      <c r="K63" s="220"/>
    </row>
    <row r="64" spans="1:11" ht="14.25" thickBot="1" x14ac:dyDescent="0.2">
      <c r="A64"/>
      <c r="B64" s="1416"/>
      <c r="C64" s="182" t="s">
        <v>774</v>
      </c>
      <c r="D64" s="183"/>
      <c r="E64" s="184"/>
      <c r="F64" s="184"/>
      <c r="G64" s="184"/>
      <c r="H64" s="184"/>
      <c r="I64" s="184"/>
      <c r="J64" s="227"/>
      <c r="K64" s="221"/>
    </row>
    <row r="65" spans="1:11" x14ac:dyDescent="0.15">
      <c r="B65"/>
      <c r="C65"/>
      <c r="D65"/>
      <c r="E65" s="185"/>
      <c r="F65" s="185"/>
      <c r="G65" s="185"/>
      <c r="H65" s="185"/>
      <c r="I65" s="185"/>
      <c r="J65" s="185"/>
      <c r="K65" s="185"/>
    </row>
    <row r="66" spans="1:11" ht="14.25" thickBot="1" x14ac:dyDescent="0.2">
      <c r="A66"/>
      <c r="B66" s="25" t="s">
        <v>783</v>
      </c>
      <c r="C66" s="840" t="s">
        <v>777</v>
      </c>
      <c r="D66" s="5"/>
      <c r="E66"/>
      <c r="F66"/>
      <c r="G66"/>
      <c r="H66"/>
      <c r="I66"/>
      <c r="J66"/>
      <c r="K66"/>
    </row>
    <row r="67" spans="1:11" ht="30.75" customHeight="1" x14ac:dyDescent="0.15">
      <c r="A67"/>
      <c r="B67" s="1424"/>
      <c r="C67" s="1425"/>
      <c r="D67" s="1426"/>
      <c r="E67" s="816" t="s">
        <v>766</v>
      </c>
      <c r="F67" s="816" t="s">
        <v>767</v>
      </c>
      <c r="G67" s="816" t="s">
        <v>768</v>
      </c>
      <c r="H67" s="816" t="s">
        <v>769</v>
      </c>
      <c r="I67" s="816" t="s">
        <v>770</v>
      </c>
      <c r="J67" s="1417" t="s">
        <v>659</v>
      </c>
      <c r="K67" s="1418"/>
    </row>
    <row r="68" spans="1:11" ht="30.75" customHeight="1" x14ac:dyDescent="0.15">
      <c r="A68"/>
      <c r="B68" s="222"/>
      <c r="C68" s="229"/>
      <c r="D68" s="657"/>
      <c r="E68" s="656"/>
      <c r="F68" s="230"/>
      <c r="G68" s="230"/>
      <c r="H68" s="230"/>
      <c r="I68" s="230"/>
      <c r="J68" s="200"/>
      <c r="K68" s="228" t="s">
        <v>771</v>
      </c>
    </row>
    <row r="69" spans="1:11" x14ac:dyDescent="0.15">
      <c r="A69"/>
      <c r="B69" s="1419" t="s">
        <v>772</v>
      </c>
      <c r="C69" s="170" t="s">
        <v>773</v>
      </c>
      <c r="D69" s="171"/>
      <c r="E69" s="172"/>
      <c r="F69" s="172"/>
      <c r="G69" s="172"/>
      <c r="H69" s="172"/>
      <c r="I69" s="172"/>
      <c r="J69" s="223"/>
      <c r="K69" s="217"/>
    </row>
    <row r="70" spans="1:11" x14ac:dyDescent="0.15">
      <c r="A70"/>
      <c r="B70" s="1419"/>
      <c r="C70" s="173" t="s">
        <v>774</v>
      </c>
      <c r="D70" s="174"/>
      <c r="E70" s="175"/>
      <c r="F70" s="175"/>
      <c r="G70" s="175"/>
      <c r="H70" s="175"/>
      <c r="I70" s="175"/>
      <c r="J70" s="224"/>
      <c r="K70" s="218"/>
    </row>
    <row r="71" spans="1:11" x14ac:dyDescent="0.15">
      <c r="A71"/>
      <c r="B71" s="1419" t="s">
        <v>167</v>
      </c>
      <c r="C71" s="170" t="s">
        <v>773</v>
      </c>
      <c r="D71" s="171"/>
      <c r="E71" s="172"/>
      <c r="F71" s="172"/>
      <c r="G71" s="172"/>
      <c r="H71" s="172"/>
      <c r="I71" s="172"/>
      <c r="J71" s="223"/>
      <c r="K71" s="217"/>
    </row>
    <row r="72" spans="1:11" ht="14.25" thickBot="1" x14ac:dyDescent="0.2">
      <c r="A72"/>
      <c r="B72" s="1420"/>
      <c r="C72" s="176" t="s">
        <v>774</v>
      </c>
      <c r="D72" s="177"/>
      <c r="E72" s="178"/>
      <c r="F72" s="178"/>
      <c r="G72" s="178"/>
      <c r="H72" s="178"/>
      <c r="I72" s="178"/>
      <c r="J72" s="225"/>
      <c r="K72" s="219"/>
    </row>
    <row r="73" spans="1:11" ht="14.25" thickTop="1" x14ac:dyDescent="0.15">
      <c r="A73"/>
      <c r="B73" s="1415" t="s">
        <v>775</v>
      </c>
      <c r="C73" s="179" t="s">
        <v>773</v>
      </c>
      <c r="D73" s="180"/>
      <c r="E73" s="181"/>
      <c r="F73" s="181"/>
      <c r="G73" s="181"/>
      <c r="H73" s="181"/>
      <c r="I73" s="181"/>
      <c r="J73" s="226"/>
      <c r="K73" s="220"/>
    </row>
    <row r="74" spans="1:11" ht="14.25" thickBot="1" x14ac:dyDescent="0.2">
      <c r="A74"/>
      <c r="B74" s="1416"/>
      <c r="C74" s="182" t="s">
        <v>774</v>
      </c>
      <c r="D74" s="183"/>
      <c r="E74" s="184"/>
      <c r="F74" s="184"/>
      <c r="G74" s="184"/>
      <c r="H74" s="184"/>
      <c r="I74" s="184"/>
      <c r="J74" s="227"/>
      <c r="K74" s="221"/>
    </row>
    <row r="75" spans="1:11" x14ac:dyDescent="0.15">
      <c r="A75"/>
      <c r="B75" s="5"/>
      <c r="C75" s="28"/>
      <c r="D75"/>
      <c r="E75" s="185"/>
      <c r="F75" s="185"/>
      <c r="G75" s="185"/>
      <c r="H75" s="185"/>
      <c r="I75" s="185"/>
      <c r="J75" s="185"/>
      <c r="K75" s="185"/>
    </row>
    <row r="76" spans="1:11" ht="14.25" thickBot="1" x14ac:dyDescent="0.2">
      <c r="B76" s="5" t="s">
        <v>784</v>
      </c>
      <c r="C76" s="840" t="s">
        <v>777</v>
      </c>
      <c r="D76" s="5"/>
      <c r="E76"/>
      <c r="F76"/>
      <c r="G76"/>
      <c r="H76"/>
      <c r="I76"/>
      <c r="J76"/>
      <c r="K76"/>
    </row>
    <row r="77" spans="1:11" ht="34.5" customHeight="1" x14ac:dyDescent="0.15">
      <c r="B77" s="1424"/>
      <c r="C77" s="1425"/>
      <c r="D77" s="1426"/>
      <c r="E77" s="816" t="s">
        <v>766</v>
      </c>
      <c r="F77" s="816" t="s">
        <v>767</v>
      </c>
      <c r="G77" s="816" t="s">
        <v>768</v>
      </c>
      <c r="H77" s="816" t="s">
        <v>769</v>
      </c>
      <c r="I77" s="816" t="s">
        <v>770</v>
      </c>
      <c r="J77" s="1417" t="s">
        <v>659</v>
      </c>
      <c r="K77" s="1418"/>
    </row>
    <row r="78" spans="1:11" ht="34.5" customHeight="1" x14ac:dyDescent="0.15">
      <c r="B78" s="222"/>
      <c r="C78" s="229"/>
      <c r="D78" s="657"/>
      <c r="E78" s="656"/>
      <c r="F78" s="230"/>
      <c r="G78" s="230"/>
      <c r="H78" s="230"/>
      <c r="I78" s="230"/>
      <c r="J78" s="200"/>
      <c r="K78" s="228" t="s">
        <v>771</v>
      </c>
    </row>
    <row r="79" spans="1:11" x14ac:dyDescent="0.15">
      <c r="A79"/>
      <c r="B79" s="1419" t="s">
        <v>772</v>
      </c>
      <c r="C79" s="170" t="s">
        <v>785</v>
      </c>
      <c r="D79" s="171"/>
      <c r="E79" s="172"/>
      <c r="F79" s="172"/>
      <c r="G79" s="172"/>
      <c r="H79" s="172"/>
      <c r="I79" s="172"/>
      <c r="J79" s="223"/>
      <c r="K79" s="217"/>
    </row>
    <row r="80" spans="1:11" x14ac:dyDescent="0.15">
      <c r="A80"/>
      <c r="B80" s="1419"/>
      <c r="C80" s="173" t="s">
        <v>774</v>
      </c>
      <c r="D80" s="174"/>
      <c r="E80" s="175"/>
      <c r="F80" s="175"/>
      <c r="G80" s="175"/>
      <c r="H80" s="175"/>
      <c r="I80" s="175"/>
      <c r="J80" s="224"/>
      <c r="K80" s="218"/>
    </row>
    <row r="81" spans="1:12" x14ac:dyDescent="0.15">
      <c r="A81"/>
      <c r="B81" s="1419" t="s">
        <v>167</v>
      </c>
      <c r="C81" s="170" t="s">
        <v>785</v>
      </c>
      <c r="D81" s="171"/>
      <c r="E81" s="172"/>
      <c r="F81" s="172"/>
      <c r="G81" s="172"/>
      <c r="H81" s="172"/>
      <c r="I81" s="172"/>
      <c r="J81" s="223"/>
      <c r="K81" s="217"/>
    </row>
    <row r="82" spans="1:12" ht="14.25" thickBot="1" x14ac:dyDescent="0.2">
      <c r="A82"/>
      <c r="B82" s="1420"/>
      <c r="C82" s="176" t="s">
        <v>774</v>
      </c>
      <c r="D82" s="177"/>
      <c r="E82" s="178"/>
      <c r="F82" s="178"/>
      <c r="G82" s="178"/>
      <c r="H82" s="178"/>
      <c r="I82" s="178"/>
      <c r="J82" s="225"/>
      <c r="K82" s="219"/>
    </row>
    <row r="83" spans="1:12" ht="14.25" thickTop="1" x14ac:dyDescent="0.15">
      <c r="A83"/>
      <c r="B83" s="1415" t="s">
        <v>775</v>
      </c>
      <c r="C83" s="179" t="s">
        <v>785</v>
      </c>
      <c r="D83" s="180"/>
      <c r="E83" s="181"/>
      <c r="F83" s="181"/>
      <c r="G83" s="181"/>
      <c r="H83" s="181"/>
      <c r="I83" s="181"/>
      <c r="J83" s="226"/>
      <c r="K83" s="220"/>
    </row>
    <row r="84" spans="1:12" ht="14.25" thickBot="1" x14ac:dyDescent="0.2">
      <c r="A84"/>
      <c r="B84" s="1416"/>
      <c r="C84" s="182" t="s">
        <v>774</v>
      </c>
      <c r="D84" s="183"/>
      <c r="E84" s="184"/>
      <c r="F84" s="184"/>
      <c r="G84" s="184"/>
      <c r="H84" s="184"/>
      <c r="I84" s="184"/>
      <c r="J84" s="227"/>
      <c r="K84" s="221"/>
    </row>
    <row r="85" spans="1:12" x14ac:dyDescent="0.15">
      <c r="B85"/>
      <c r="C85"/>
      <c r="D85"/>
      <c r="E85" s="185"/>
      <c r="F85" s="185"/>
      <c r="G85" s="185"/>
      <c r="H85" s="185"/>
      <c r="I85" s="185"/>
      <c r="J85" s="185"/>
      <c r="K85" s="185"/>
    </row>
    <row r="86" spans="1:12" ht="14.25" thickBot="1" x14ac:dyDescent="0.2">
      <c r="B86" s="4" t="s">
        <v>786</v>
      </c>
      <c r="C86" s="4"/>
      <c r="D86" s="37"/>
      <c r="E86"/>
      <c r="F86"/>
      <c r="G86"/>
      <c r="H86"/>
      <c r="I86"/>
      <c r="J86"/>
      <c r="K86"/>
    </row>
    <row r="87" spans="1:12" ht="30" customHeight="1" x14ac:dyDescent="0.15">
      <c r="B87" s="1424"/>
      <c r="C87" s="1425"/>
      <c r="D87" s="1425"/>
      <c r="E87" s="816" t="s">
        <v>766</v>
      </c>
      <c r="F87" s="816" t="s">
        <v>767</v>
      </c>
      <c r="G87" s="816" t="s">
        <v>768</v>
      </c>
      <c r="H87" s="816" t="s">
        <v>769</v>
      </c>
      <c r="I87" s="816" t="s">
        <v>770</v>
      </c>
      <c r="J87" s="1417" t="s">
        <v>659</v>
      </c>
      <c r="K87" s="1418"/>
    </row>
    <row r="88" spans="1:12" ht="30" customHeight="1" x14ac:dyDescent="0.15">
      <c r="B88" s="231"/>
      <c r="C88" s="18"/>
      <c r="D88" s="18"/>
      <c r="E88" s="230"/>
      <c r="F88" s="230"/>
      <c r="G88" s="230"/>
      <c r="H88" s="230"/>
      <c r="I88" s="230"/>
      <c r="J88" s="200"/>
      <c r="K88" s="228" t="s">
        <v>771</v>
      </c>
    </row>
    <row r="89" spans="1:12" x14ac:dyDescent="0.15">
      <c r="A89"/>
      <c r="B89" s="1419" t="s">
        <v>167</v>
      </c>
      <c r="C89" s="170" t="s">
        <v>787</v>
      </c>
      <c r="D89" s="171"/>
      <c r="E89" s="172"/>
      <c r="F89" s="172"/>
      <c r="G89" s="172"/>
      <c r="H89" s="172"/>
      <c r="I89" s="172"/>
      <c r="J89" s="223"/>
      <c r="K89" s="217"/>
    </row>
    <row r="90" spans="1:12" ht="14.25" thickBot="1" x14ac:dyDescent="0.2">
      <c r="A90"/>
      <c r="B90" s="1420"/>
      <c r="C90" s="186" t="s">
        <v>774</v>
      </c>
      <c r="D90" s="187"/>
      <c r="E90" s="178"/>
      <c r="F90" s="178"/>
      <c r="G90" s="178"/>
      <c r="H90" s="178"/>
      <c r="I90" s="178"/>
      <c r="J90" s="225"/>
      <c r="K90" s="219"/>
    </row>
    <row r="91" spans="1:12" ht="14.25" thickTop="1" x14ac:dyDescent="0.15">
      <c r="A91"/>
      <c r="B91" s="1415" t="s">
        <v>775</v>
      </c>
      <c r="C91" s="179" t="s">
        <v>788</v>
      </c>
      <c r="D91" s="180"/>
      <c r="E91" s="181"/>
      <c r="F91" s="181"/>
      <c r="G91" s="181"/>
      <c r="H91" s="181"/>
      <c r="I91" s="181"/>
      <c r="J91" s="226"/>
      <c r="K91" s="220"/>
    </row>
    <row r="92" spans="1:12" ht="14.25" thickBot="1" x14ac:dyDescent="0.2">
      <c r="A92"/>
      <c r="B92" s="1416"/>
      <c r="C92" s="182" t="s">
        <v>774</v>
      </c>
      <c r="D92" s="183"/>
      <c r="E92" s="184"/>
      <c r="F92" s="184"/>
      <c r="G92" s="184"/>
      <c r="H92" s="184"/>
      <c r="I92" s="184"/>
      <c r="J92" s="227"/>
      <c r="K92" s="221"/>
    </row>
    <row r="93" spans="1:12" x14ac:dyDescent="0.15">
      <c r="A93"/>
      <c r="B93" s="5"/>
      <c r="C93" s="28"/>
      <c r="D93" s="28"/>
      <c r="E93" s="232"/>
      <c r="F93" s="232"/>
      <c r="G93" s="232"/>
      <c r="H93" s="232"/>
      <c r="I93" s="232"/>
      <c r="J93" s="232"/>
      <c r="K93" s="232"/>
    </row>
    <row r="94" spans="1:12" s="66" customFormat="1" x14ac:dyDescent="0.15">
      <c r="B94" s="5" t="s">
        <v>727</v>
      </c>
      <c r="C94" s="5" t="s">
        <v>789</v>
      </c>
    </row>
    <row r="95" spans="1:12" x14ac:dyDescent="0.15">
      <c r="B95" s="5" t="s">
        <v>790</v>
      </c>
      <c r="C95" s="1138" t="s">
        <v>791</v>
      </c>
      <c r="D95" s="1138"/>
      <c r="E95" s="1138"/>
      <c r="F95" s="1138"/>
      <c r="G95" s="1138"/>
      <c r="H95" s="1138"/>
      <c r="I95" s="1138"/>
      <c r="J95" s="1138"/>
      <c r="K95" s="5"/>
    </row>
    <row r="96" spans="1:12" x14ac:dyDescent="0.15">
      <c r="B96" s="5" t="s">
        <v>731</v>
      </c>
      <c r="C96" s="1225" t="s">
        <v>792</v>
      </c>
      <c r="D96" s="1225"/>
      <c r="E96" s="1225"/>
      <c r="F96" s="1225"/>
      <c r="G96" s="1225"/>
      <c r="H96" s="1225"/>
      <c r="I96" s="1225"/>
      <c r="J96" s="1225"/>
      <c r="K96" s="199"/>
      <c r="L96" s="58"/>
    </row>
    <row r="97" spans="2:12" ht="13.35" customHeight="1" x14ac:dyDescent="0.15">
      <c r="B97" s="5" t="s">
        <v>733</v>
      </c>
      <c r="C97" s="1429" t="s">
        <v>793</v>
      </c>
      <c r="D97" s="1429"/>
      <c r="E97" s="1429"/>
      <c r="F97" s="1429"/>
      <c r="G97" s="1429"/>
      <c r="H97" s="1429"/>
      <c r="I97" s="1429"/>
      <c r="J97" s="1429"/>
      <c r="K97" s="199"/>
      <c r="L97" s="58"/>
    </row>
    <row r="98" spans="2:12" x14ac:dyDescent="0.15">
      <c r="B98" s="37"/>
      <c r="C98" s="37"/>
    </row>
  </sheetData>
  <mergeCells count="50">
    <mergeCell ref="C95:J95"/>
    <mergeCell ref="C96:J96"/>
    <mergeCell ref="C97:J97"/>
    <mergeCell ref="B79:B80"/>
    <mergeCell ref="B81:B82"/>
    <mergeCell ref="B83:B84"/>
    <mergeCell ref="B87:D87"/>
    <mergeCell ref="B89:B90"/>
    <mergeCell ref="B91:B92"/>
    <mergeCell ref="B3:L3"/>
    <mergeCell ref="J17:K17"/>
    <mergeCell ref="B77:D77"/>
    <mergeCell ref="B47:D47"/>
    <mergeCell ref="B49:B50"/>
    <mergeCell ref="B51:B52"/>
    <mergeCell ref="B53:B54"/>
    <mergeCell ref="B57:D57"/>
    <mergeCell ref="B59:B60"/>
    <mergeCell ref="B61:B62"/>
    <mergeCell ref="B63:B64"/>
    <mergeCell ref="B4:D4"/>
    <mergeCell ref="E4:J4"/>
    <mergeCell ref="B7:D7"/>
    <mergeCell ref="B9:B10"/>
    <mergeCell ref="J7:K7"/>
    <mergeCell ref="J77:K77"/>
    <mergeCell ref="J87:K87"/>
    <mergeCell ref="B11:B12"/>
    <mergeCell ref="B13:B14"/>
    <mergeCell ref="B17:D17"/>
    <mergeCell ref="B21:B22"/>
    <mergeCell ref="B23:B24"/>
    <mergeCell ref="B19:B20"/>
    <mergeCell ref="B27:D27"/>
    <mergeCell ref="J27:K27"/>
    <mergeCell ref="B29:B30"/>
    <mergeCell ref="B31:B32"/>
    <mergeCell ref="B33:B34"/>
    <mergeCell ref="B37:D37"/>
    <mergeCell ref="B69:B70"/>
    <mergeCell ref="B71:B72"/>
    <mergeCell ref="B73:B74"/>
    <mergeCell ref="J37:K37"/>
    <mergeCell ref="B39:B40"/>
    <mergeCell ref="B41:B42"/>
    <mergeCell ref="B43:B44"/>
    <mergeCell ref="B67:D67"/>
    <mergeCell ref="J67:K67"/>
    <mergeCell ref="J47:K47"/>
    <mergeCell ref="J57:K57"/>
  </mergeCells>
  <phoneticPr fontId="25"/>
  <printOptions horizontalCentered="1"/>
  <pageMargins left="0.23622047244094491" right="0.35433070866141736" top="0.55118110236220474" bottom="0" header="0.31496062992125984" footer="0.31496062992125984"/>
  <pageSetup paperSize="9" scale="50" orientation="portrait" r:id="rId1"/>
  <headerFooter>
    <oddHeader xml:space="preserve">&amp;R&amp;U開示版・非開示版&amp;U
※上記いずれかに丸をつけてください。
</oddHeader>
  </headerFooter>
  <rowBreaks count="1" manualBreakCount="1">
    <brk id="75" max="9" man="1"/>
  </row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A2FC0-4321-4CD5-A8FE-7DC608971ABE}">
  <sheetPr>
    <tabColor rgb="FF92D050"/>
    <pageSetUpPr fitToPage="1"/>
  </sheetPr>
  <dimension ref="A1:M98"/>
  <sheetViews>
    <sheetView view="pageBreakPreview" zoomScale="80" zoomScaleNormal="50" zoomScaleSheetLayoutView="80" workbookViewId="0">
      <pane xSplit="1" ySplit="4" topLeftCell="B5" activePane="bottomRight" state="frozen"/>
      <selection pane="topRight" activeCell="C15" sqref="C15"/>
      <selection pane="bottomLeft" activeCell="C15" sqref="C15"/>
      <selection pane="bottomRight" activeCell="C16" sqref="C16"/>
    </sheetView>
  </sheetViews>
  <sheetFormatPr defaultColWidth="9" defaultRowHeight="13.5" x14ac:dyDescent="0.15"/>
  <cols>
    <col min="1" max="1" width="2" style="55" customWidth="1"/>
    <col min="2" max="2" width="8.875" style="55" customWidth="1"/>
    <col min="3" max="3" width="27" style="55" customWidth="1"/>
    <col min="4" max="4" width="2.875" style="55" customWidth="1"/>
    <col min="5" max="10" width="17.375" style="55" customWidth="1"/>
    <col min="11" max="11" width="19.875" style="55" customWidth="1"/>
    <col min="12" max="12" width="1.625" style="55" customWidth="1"/>
    <col min="13" max="16384" width="9" style="55"/>
  </cols>
  <sheetData>
    <row r="1" spans="1:12" ht="17.25" x14ac:dyDescent="0.15">
      <c r="B1" s="246" t="s">
        <v>355</v>
      </c>
    </row>
    <row r="2" spans="1:12" ht="19.5" customHeight="1" x14ac:dyDescent="0.15">
      <c r="B2" s="107" t="s">
        <v>763</v>
      </c>
      <c r="C2"/>
      <c r="D2"/>
      <c r="E2"/>
      <c r="F2" s="451" t="s">
        <v>356</v>
      </c>
      <c r="G2"/>
      <c r="H2"/>
      <c r="I2"/>
      <c r="J2"/>
      <c r="K2"/>
    </row>
    <row r="3" spans="1:12" ht="66" customHeight="1" thickBot="1" x14ac:dyDescent="0.2">
      <c r="A3"/>
      <c r="B3" s="1380" t="s">
        <v>764</v>
      </c>
      <c r="C3" s="1380"/>
      <c r="D3" s="1380"/>
      <c r="E3" s="1380"/>
      <c r="F3" s="1380"/>
      <c r="G3" s="1380"/>
      <c r="H3" s="1380"/>
      <c r="I3" s="1380"/>
      <c r="J3" s="1380"/>
      <c r="K3" s="1380"/>
      <c r="L3" s="1380"/>
    </row>
    <row r="4" spans="1:12" customFormat="1" ht="19.5" customHeight="1" thickBot="1" x14ac:dyDescent="0.2">
      <c r="B4" s="1427" t="s">
        <v>11</v>
      </c>
      <c r="C4" s="1428"/>
      <c r="D4" s="1428"/>
      <c r="E4" s="1298" t="str">
        <f>IF(様式一覧表!D5="","",様式一覧表!D5)</f>
        <v/>
      </c>
      <c r="F4" s="1298"/>
      <c r="G4" s="1298"/>
      <c r="H4" s="1298"/>
      <c r="I4" s="1298"/>
      <c r="J4" s="1299"/>
      <c r="K4" s="5"/>
    </row>
    <row r="5" spans="1:12" customFormat="1" ht="19.5" customHeight="1" x14ac:dyDescent="0.15">
      <c r="B5" s="168"/>
      <c r="C5" s="168"/>
      <c r="D5" s="168"/>
      <c r="E5" s="168"/>
      <c r="F5" s="168"/>
      <c r="G5" s="168"/>
      <c r="H5" s="168"/>
      <c r="I5" s="168"/>
    </row>
    <row r="6" spans="1:12" ht="14.25" thickBot="1" x14ac:dyDescent="0.2">
      <c r="A6"/>
      <c r="B6" s="169" t="str">
        <f>'F-2-5'!B6</f>
        <v>１．原材料（二酸化マンガン鉱石）</v>
      </c>
      <c r="C6" s="169"/>
      <c r="D6" s="25"/>
      <c r="E6"/>
      <c r="F6"/>
      <c r="G6"/>
      <c r="H6"/>
      <c r="I6"/>
      <c r="J6"/>
      <c r="K6"/>
    </row>
    <row r="7" spans="1:12" ht="35.25" customHeight="1" x14ac:dyDescent="0.15">
      <c r="A7"/>
      <c r="B7" s="1424"/>
      <c r="C7" s="1425"/>
      <c r="D7" s="1426"/>
      <c r="E7" s="816" t="s">
        <v>766</v>
      </c>
      <c r="F7" s="816" t="s">
        <v>767</v>
      </c>
      <c r="G7" s="816" t="s">
        <v>768</v>
      </c>
      <c r="H7" s="816" t="s">
        <v>769</v>
      </c>
      <c r="I7" s="816" t="s">
        <v>770</v>
      </c>
      <c r="J7" s="1417" t="s">
        <v>659</v>
      </c>
      <c r="K7" s="1418"/>
    </row>
    <row r="8" spans="1:12" ht="35.25" customHeight="1" x14ac:dyDescent="0.15">
      <c r="A8"/>
      <c r="B8" s="222"/>
      <c r="C8" s="229"/>
      <c r="D8" s="657"/>
      <c r="E8" s="656"/>
      <c r="F8" s="230"/>
      <c r="G8" s="230"/>
      <c r="H8" s="230"/>
      <c r="I8" s="230"/>
      <c r="J8" s="200"/>
      <c r="K8" s="228" t="s">
        <v>771</v>
      </c>
    </row>
    <row r="9" spans="1:12" x14ac:dyDescent="0.15">
      <c r="A9"/>
      <c r="B9" s="1419" t="s">
        <v>772</v>
      </c>
      <c r="C9" s="170" t="s">
        <v>773</v>
      </c>
      <c r="D9" s="171"/>
      <c r="E9" s="172" t="str">
        <f>IF('F-2-5'!E9="","","【"&amp;(IF(ABS('F-2-5'!E9)&gt;0,100,"0")&amp;"】"))</f>
        <v/>
      </c>
      <c r="F9" s="172" t="str">
        <f>IF('F-2-5'!F9="","","【"&amp;(IF('F-2-5'!F9&gt;='F-2-5'!E9,ROUND(100+ABS('F-2-5'!E9-'F-2-5'!F9)/ABS('F-2-5'!E9/100),0),ROUND(100-ABS('F-2-5'!E9-'F-2-5'!F9)/ABS('F-2-5'!E9/100),0))&amp;"】"))</f>
        <v/>
      </c>
      <c r="G9" s="172" t="str">
        <f>IF('F-2-5'!G9="","","【"&amp;(IF('F-2-5'!G9&gt;='F-2-5'!E9,ROUND(100+ABS('F-2-5'!E9-'F-2-5'!G9)/ABS('F-2-5'!E9/100),0),ROUND(100-ABS('F-2-5'!E9-'F-2-5'!G9)/ABS('F-2-5'!E9/100),0))&amp;"】"))</f>
        <v/>
      </c>
      <c r="H9" s="172" t="str">
        <f>IF('F-2-5'!H9="","","【"&amp;(IF('F-2-5'!H9&gt;='F-2-5'!E9,ROUND(100+ABS('F-2-5'!E9-'F-2-5'!H9)/ABS('F-2-5'!E9/100),0),ROUND(100-ABS('F-2-5'!E9-'F-2-5'!H9)/ABS('F-2-5'!E9/100),0))&amp;"】"))</f>
        <v/>
      </c>
      <c r="I9" s="172" t="str">
        <f>IF('F-2-5'!I9="","","【"&amp;(IF('F-2-5'!I9&gt;='F-2-5'!E9,ROUND(100+ABS('F-2-5'!E9-'F-2-5'!I9)/ABS('F-2-5'!E9/100),0),ROUND(100-ABS('F-2-5'!E9-'F-2-5'!I9)/ABS('F-2-5'!E9/100),0))&amp;"】"))</f>
        <v/>
      </c>
      <c r="J9" s="172" t="str">
        <f>IF('F-2-5'!J9="","","【"&amp;(IF('F-2-5'!J9&gt;='F-2-5'!E9,ROUND(100+ABS('F-2-5'!E9-'F-2-5'!J9)/ABS('F-2-5'!E9/100),0),ROUND(100-ABS('F-2-5'!E9-'F-2-5'!J9)/ABS('F-2-5'!E9/100),0))&amp;"】"))</f>
        <v/>
      </c>
      <c r="K9" s="217" t="str">
        <f>IF('F-2-5'!K9="","",'F-2-5'!K9)</f>
        <v/>
      </c>
    </row>
    <row r="10" spans="1:12" x14ac:dyDescent="0.15">
      <c r="A10"/>
      <c r="B10" s="1419"/>
      <c r="C10" s="173" t="s">
        <v>774</v>
      </c>
      <c r="D10" s="174"/>
      <c r="E10" s="175" t="str">
        <f>IF('F-2-5'!E10="","","【"&amp;(IF(ABS('F-2-5'!E10)&gt;0,100,"0")&amp;"】"))</f>
        <v/>
      </c>
      <c r="F10" s="175" t="str">
        <f>IF('F-2-5'!F10="","","【"&amp;(IF('F-2-5'!F10&gt;='F-2-5'!E10,ROUND(100+ABS('F-2-5'!E10-'F-2-5'!F10)/ABS('F-2-5'!E10/100),0),ROUND(100-ABS('F-2-5'!E10-'F-2-5'!F10)/ABS('F-2-5'!E10/100),0))&amp;"】"))</f>
        <v/>
      </c>
      <c r="G10" s="175" t="str">
        <f>IF('F-2-5'!G10="","","【"&amp;(IF('F-2-5'!G10&gt;='F-2-5'!E10,ROUND(100+ABS('F-2-5'!E10-'F-2-5'!G10)/ABS('F-2-5'!E10/100),0),ROUND(100-ABS('F-2-5'!E10-'F-2-5'!G10)/ABS('F-2-5'!E10/100),0))&amp;"】"))</f>
        <v/>
      </c>
      <c r="H10" s="175" t="str">
        <f>IF('F-2-5'!H10="","","【"&amp;(IF('F-2-5'!H10&gt;='F-2-5'!E10,ROUND(100+ABS('F-2-5'!E10-'F-2-5'!H10)/ABS('F-2-5'!E10/100),0),ROUND(100-ABS('F-2-5'!E10-'F-2-5'!H10)/ABS('F-2-5'!E10/100),0))&amp;"】"))</f>
        <v/>
      </c>
      <c r="I10" s="175" t="str">
        <f>IF('F-2-5'!I10="","","【"&amp;(IF('F-2-5'!I10&gt;='F-2-5'!E10,ROUND(100+ABS('F-2-5'!E10-'F-2-5'!I10)/ABS('F-2-5'!E10/100),0),ROUND(100-ABS('F-2-5'!E10-'F-2-5'!I10)/ABS('F-2-5'!E10/100),0))&amp;"】"))</f>
        <v/>
      </c>
      <c r="J10" s="224" t="str">
        <f>IF('F-2-5'!J10="","","【"&amp;(IF('F-2-5'!J10&gt;='F-2-5'!E10,ROUND(100+ABS('F-2-5'!E10-'F-2-5'!J10)/ABS('F-2-5'!E10/100),0),ROUND(100-ABS('F-2-5'!E10-'F-2-5'!J10)/ABS('F-2-5'!E10/100),0))&amp;"】"))</f>
        <v/>
      </c>
      <c r="K10" s="218" t="str">
        <f>IF('F-2-5'!K10="","",'F-2-5'!K10)</f>
        <v/>
      </c>
    </row>
    <row r="11" spans="1:12" x14ac:dyDescent="0.15">
      <c r="A11"/>
      <c r="B11" s="1419" t="s">
        <v>167</v>
      </c>
      <c r="C11" s="170" t="s">
        <v>773</v>
      </c>
      <c r="D11" s="171"/>
      <c r="E11" s="172" t="str">
        <f>IF('F-2-5'!E11="","","【"&amp;(IF(ABS('F-2-5'!E11)&gt;0,100,"0")&amp;"】"))</f>
        <v/>
      </c>
      <c r="F11" s="172" t="str">
        <f>IF('F-2-5'!F11="","","【"&amp;(IF('F-2-5'!F11&gt;='F-2-5'!E11,ROUND(100+ABS('F-2-5'!E11-'F-2-5'!F11)/ABS('F-2-5'!E11/100),0),ROUND(100-ABS('F-2-5'!E11-'F-2-5'!F11)/ABS('F-2-5'!E11/100),0))&amp;"】"))</f>
        <v/>
      </c>
      <c r="G11" s="172" t="str">
        <f>IF('F-2-5'!G11="","","【"&amp;(IF('F-2-5'!G11&gt;='F-2-5'!E11,ROUND(100+ABS('F-2-5'!E11-'F-2-5'!G11)/ABS('F-2-5'!E11/100),0),ROUND(100-ABS('F-2-5'!E11-'F-2-5'!G11)/ABS('F-2-5'!E11/100),0))&amp;"】"))</f>
        <v/>
      </c>
      <c r="H11" s="172" t="str">
        <f>IF('F-2-5'!H11="","","【"&amp;(IF('F-2-5'!H11&gt;='F-2-5'!E11,ROUND(100+ABS('F-2-5'!E11-'F-2-5'!H11)/ABS('F-2-5'!E11/100),0),ROUND(100-ABS('F-2-5'!E11-'F-2-5'!H11)/ABS('F-2-5'!E11/100),0))&amp;"】"))</f>
        <v/>
      </c>
      <c r="I11" s="172" t="str">
        <f>IF('F-2-5'!I11="","","【"&amp;(IF('F-2-5'!I11&gt;='F-2-5'!E11,ROUND(100+ABS('F-2-5'!E11-'F-2-5'!I11)/ABS('F-2-5'!E11/100),0),ROUND(100-ABS('F-2-5'!E11-'F-2-5'!I11)/ABS('F-2-5'!E11/100),0))&amp;"】"))</f>
        <v/>
      </c>
      <c r="J11" s="223" t="str">
        <f>IF('F-2-5'!J11="","","【"&amp;(IF('F-2-5'!J11&gt;='F-2-5'!E11,ROUND(100+ABS('F-2-5'!E11-'F-2-5'!J11)/ABS('F-2-5'!E11/100),0),ROUND(100-ABS('F-2-5'!E11-'F-2-5'!J11)/ABS('F-2-5'!E11/100),0))&amp;"】"))</f>
        <v/>
      </c>
      <c r="K11" s="217" t="str">
        <f>IF('F-2-5'!K11="","",'F-2-5'!K11)</f>
        <v/>
      </c>
    </row>
    <row r="12" spans="1:12" ht="14.25" thickBot="1" x14ac:dyDescent="0.2">
      <c r="A12"/>
      <c r="B12" s="1420"/>
      <c r="C12" s="176" t="s">
        <v>774</v>
      </c>
      <c r="D12" s="177"/>
      <c r="E12" s="178" t="str">
        <f>IF('F-2-5'!E12="","","【"&amp;(IF(ABS('F-2-5'!E12)&gt;0,100,"0")&amp;"】"))</f>
        <v/>
      </c>
      <c r="F12" s="178" t="str">
        <f>IF('F-2-5'!F12="","","【"&amp;(IF('F-2-5'!F12&gt;='F-2-5'!E12,ROUND(100+ABS('F-2-5'!E12-'F-2-5'!F12)/ABS('F-2-5'!E12/100),0),ROUND(100-ABS('F-2-5'!E12-'F-2-5'!F12)/ABS('F-2-5'!E12/100),0))&amp;"】"))</f>
        <v/>
      </c>
      <c r="G12" s="178" t="str">
        <f>IF('F-2-5'!G12="","","【"&amp;(IF('F-2-5'!G12&gt;='F-2-5'!E12,ROUND(100+ABS('F-2-5'!E12-'F-2-5'!G12)/ABS('F-2-5'!E12/100),0),ROUND(100-ABS('F-2-5'!E12-'F-2-5'!G12)/ABS('F-2-5'!E12/100),0))&amp;"】"))</f>
        <v/>
      </c>
      <c r="H12" s="178" t="str">
        <f>IF('F-2-5'!H12="","","【"&amp;(IF('F-2-5'!H12&gt;='F-2-5'!E12,ROUND(100+ABS('F-2-5'!E12-'F-2-5'!H12)/ABS('F-2-5'!E12/100),0),ROUND(100-ABS('F-2-5'!E12-'F-2-5'!H12)/ABS('F-2-5'!E12/100),0))&amp;"】"))</f>
        <v/>
      </c>
      <c r="I12" s="178" t="str">
        <f>IF('F-2-5'!I12="","","【"&amp;(IF('F-2-5'!I12&gt;='F-2-5'!E12,ROUND(100+ABS('F-2-5'!E12-'F-2-5'!I12)/ABS('F-2-5'!E12/100),0),ROUND(100-ABS('F-2-5'!E12-'F-2-5'!I12)/ABS('F-2-5'!E12/100),0))&amp;"】"))</f>
        <v/>
      </c>
      <c r="J12" s="225" t="str">
        <f>IF('F-2-5'!J12="","","【"&amp;(IF('F-2-5'!J12&gt;='F-2-5'!E12,ROUND(100+ABS('F-2-5'!E12-'F-2-5'!J12)/ABS('F-2-5'!E12/100),0),ROUND(100-ABS('F-2-5'!E12-'F-2-5'!J12)/ABS('F-2-5'!E12/100),0))&amp;"】"))</f>
        <v/>
      </c>
      <c r="K12" s="219" t="str">
        <f>IF('F-2-5'!K12="","",'F-2-5'!K12)</f>
        <v/>
      </c>
    </row>
    <row r="13" spans="1:12" ht="14.25" thickTop="1" x14ac:dyDescent="0.15">
      <c r="A13"/>
      <c r="B13" s="1415" t="s">
        <v>775</v>
      </c>
      <c r="C13" s="179" t="s">
        <v>773</v>
      </c>
      <c r="D13" s="180"/>
      <c r="E13" s="181" t="str">
        <f>IF('F-2-5'!E13="","","【"&amp;(IF(ABS('F-2-5'!E13)&gt;0,100,"0")&amp;"】"))</f>
        <v/>
      </c>
      <c r="F13" s="181" t="str">
        <f>IF('F-2-5'!F13="","","【"&amp;(IF('F-2-5'!F13&gt;='F-2-5'!E13,ROUND(100+ABS('F-2-5'!E13-'F-2-5'!F13)/ABS('F-2-5'!E13/100),0),ROUND(100-ABS('F-2-5'!E13-'F-2-5'!F13)/ABS('F-2-5'!E13/100),0))&amp;"】"))</f>
        <v/>
      </c>
      <c r="G13" s="181" t="str">
        <f>IF('F-2-5'!G13="","","【"&amp;(IF('F-2-5'!G13&gt;='F-2-5'!E13,ROUND(100+ABS('F-2-5'!E13-'F-2-5'!G13)/ABS('F-2-5'!E13/100),0),ROUND(100-ABS('F-2-5'!E13-'F-2-5'!G13)/ABS('F-2-5'!E13/100),0))&amp;"】"))</f>
        <v/>
      </c>
      <c r="H13" s="181" t="str">
        <f>IF('F-2-5'!H13="","","【"&amp;(IF('F-2-5'!H13&gt;='F-2-5'!E13,ROUND(100+ABS('F-2-5'!E13-'F-2-5'!H13)/ABS('F-2-5'!E13/100),0),ROUND(100-ABS('F-2-5'!E13-'F-2-5'!H13)/ABS('F-2-5'!E13/100),0))&amp;"】"))</f>
        <v/>
      </c>
      <c r="I13" s="181" t="str">
        <f>IF('F-2-5'!I13="","","【"&amp;(IF('F-2-5'!I13&gt;='F-2-5'!E13,ROUND(100+ABS('F-2-5'!E13-'F-2-5'!I13)/ABS('F-2-5'!E13/100),0),ROUND(100-ABS('F-2-5'!E13-'F-2-5'!I13)/ABS('F-2-5'!E13/100),0))&amp;"】"))</f>
        <v/>
      </c>
      <c r="J13" s="226" t="str">
        <f>IF('F-2-5'!J13="","","【"&amp;(IF('F-2-5'!J13&gt;='F-2-5'!E13,ROUND(100+ABS('F-2-5'!E13-'F-2-5'!J13)/ABS('F-2-5'!E13/100),0),ROUND(100-ABS('F-2-5'!E13-'F-2-5'!J13)/ABS('F-2-5'!E13/100),0))&amp;"】"))</f>
        <v/>
      </c>
      <c r="K13" s="220" t="str">
        <f>IF('F-2-5'!K13="","",'F-2-5'!K13)</f>
        <v/>
      </c>
    </row>
    <row r="14" spans="1:12" ht="14.25" thickBot="1" x14ac:dyDescent="0.2">
      <c r="A14"/>
      <c r="B14" s="1416"/>
      <c r="C14" s="182" t="s">
        <v>774</v>
      </c>
      <c r="D14" s="183"/>
      <c r="E14" s="184" t="str">
        <f>IF('F-2-5'!E14="","","【"&amp;(IF(ABS('F-2-5'!E14)&gt;0,100,"0")&amp;"】"))</f>
        <v/>
      </c>
      <c r="F14" s="184" t="str">
        <f>IF('F-2-5'!F14="","","【"&amp;(IF('F-2-5'!F14&gt;='F-2-5'!E14,ROUND(100+ABS('F-2-5'!E14-'F-2-5'!F14)/ABS('F-2-5'!E14/100),0),ROUND(100-ABS('F-2-5'!E14-'F-2-5'!F14)/ABS('F-2-5'!E14/100),0))&amp;"】"))</f>
        <v/>
      </c>
      <c r="G14" s="184" t="str">
        <f>IF('F-2-5'!G14="","","【"&amp;(IF('F-2-5'!G14&gt;='F-2-5'!E14,ROUND(100+ABS('F-2-5'!E14-'F-2-5'!G14)/ABS('F-2-5'!E14/100),0),ROUND(100-ABS('F-2-5'!E14-'F-2-5'!G14)/ABS('F-2-5'!E14/100),0))&amp;"】"))</f>
        <v/>
      </c>
      <c r="H14" s="184" t="str">
        <f>IF('F-2-5'!H14="","","【"&amp;(IF('F-2-5'!H14&gt;='F-2-5'!E14,ROUND(100+ABS('F-2-5'!E14-'F-2-5'!H14)/ABS('F-2-5'!E14/100),0),ROUND(100-ABS('F-2-5'!E14-'F-2-5'!H14)/ABS('F-2-5'!E14/100),0))&amp;"】"))</f>
        <v/>
      </c>
      <c r="I14" s="184" t="str">
        <f>IF('F-2-5'!I14="","","【"&amp;(IF('F-2-5'!I14&gt;='F-2-5'!E14,ROUND(100+ABS('F-2-5'!E14-'F-2-5'!I14)/ABS('F-2-5'!E14/100),0),ROUND(100-ABS('F-2-5'!E14-'F-2-5'!I14)/ABS('F-2-5'!E14/100),0))&amp;"】"))</f>
        <v/>
      </c>
      <c r="J14" s="227" t="str">
        <f>IF('F-2-5'!J14="","","【"&amp;(IF('F-2-5'!J14&gt;='F-2-5'!E14,ROUND(100+ABS('F-2-5'!E14-'F-2-5'!J14)/ABS('F-2-5'!E14/100),0),ROUND(100-ABS('F-2-5'!E14-'F-2-5'!J14)/ABS('F-2-5'!E14/100),0))&amp;"】"))</f>
        <v/>
      </c>
      <c r="K14" s="221" t="str">
        <f>IF('F-2-5'!K14="","",'F-2-5'!K14)</f>
        <v/>
      </c>
    </row>
    <row r="15" spans="1:12" x14ac:dyDescent="0.15">
      <c r="A15"/>
      <c r="B15"/>
      <c r="C15"/>
      <c r="D15"/>
      <c r="E15" s="185"/>
      <c r="F15" s="185"/>
      <c r="G15" s="185"/>
      <c r="H15" s="185"/>
      <c r="I15" s="185"/>
      <c r="J15" s="185"/>
      <c r="K15" s="185"/>
    </row>
    <row r="16" spans="1:12" ht="14.25" thickBot="1" x14ac:dyDescent="0.2">
      <c r="A16"/>
      <c r="B16" s="169" t="str">
        <f>'F-2-5'!B16</f>
        <v>２．原材料</v>
      </c>
      <c r="C16" s="840" t="str">
        <f>IF('F-2-5'!C16="","",'F-2-5'!C16)</f>
        <v>（　　　　　　　　　　　　　　　　　）</v>
      </c>
      <c r="D16" s="25"/>
      <c r="E16"/>
      <c r="F16"/>
      <c r="G16"/>
      <c r="H16"/>
      <c r="I16"/>
      <c r="J16"/>
      <c r="K16"/>
    </row>
    <row r="17" spans="1:11" ht="30.75" customHeight="1" x14ac:dyDescent="0.15">
      <c r="A17"/>
      <c r="B17" s="1424"/>
      <c r="C17" s="1425"/>
      <c r="D17" s="1426"/>
      <c r="E17" s="816" t="s">
        <v>766</v>
      </c>
      <c r="F17" s="816" t="s">
        <v>767</v>
      </c>
      <c r="G17" s="816" t="s">
        <v>768</v>
      </c>
      <c r="H17" s="816" t="s">
        <v>769</v>
      </c>
      <c r="I17" s="816" t="s">
        <v>770</v>
      </c>
      <c r="J17" s="1417" t="s">
        <v>659</v>
      </c>
      <c r="K17" s="1418"/>
    </row>
    <row r="18" spans="1:11" ht="30.75" customHeight="1" x14ac:dyDescent="0.15">
      <c r="A18"/>
      <c r="B18" s="222"/>
      <c r="C18" s="229"/>
      <c r="D18" s="657"/>
      <c r="E18" s="656"/>
      <c r="F18" s="230"/>
      <c r="G18" s="230"/>
      <c r="H18" s="230"/>
      <c r="I18" s="230"/>
      <c r="J18" s="200"/>
      <c r="K18" s="228" t="s">
        <v>771</v>
      </c>
    </row>
    <row r="19" spans="1:11" x14ac:dyDescent="0.15">
      <c r="A19"/>
      <c r="B19" s="1419" t="s">
        <v>772</v>
      </c>
      <c r="C19" s="170" t="s">
        <v>773</v>
      </c>
      <c r="D19" s="171"/>
      <c r="E19" s="172" t="str">
        <f>IF('F-2-5'!E19="","","【"&amp;(IF(ABS('F-2-5'!E19)&gt;0,100,"0")&amp;"】"))</f>
        <v/>
      </c>
      <c r="F19" s="172" t="str">
        <f>IF('F-2-5'!F19="","","【"&amp;(IF('F-2-5'!F19&gt;='F-2-5'!E19,ROUND(100+ABS('F-2-5'!E19-'F-2-5'!F19)/ABS('F-2-5'!E19/100),0),ROUND(100-ABS('F-2-5'!E19-'F-2-5'!F19)/ABS('F-2-5'!E19/100),0))&amp;"】"))</f>
        <v/>
      </c>
      <c r="G19" s="172" t="str">
        <f>IF('F-2-5'!G19="","","【"&amp;(IF('F-2-5'!G19&gt;='F-2-5'!E19,ROUND(100+ABS('F-2-5'!E19-'F-2-5'!G19)/ABS('F-2-5'!E19/100),0),ROUND(100-ABS('F-2-5'!E19-'F-2-5'!G19)/ABS('F-2-5'!E19/100),0))&amp;"】"))</f>
        <v/>
      </c>
      <c r="H19" s="172" t="str">
        <f>IF('F-2-5'!H19="","","【"&amp;(IF('F-2-5'!H19&gt;='F-2-5'!E19,ROUND(100+ABS('F-2-5'!E19-'F-2-5'!H19)/ABS('F-2-5'!E19/100),0),ROUND(100-ABS('F-2-5'!E19-'F-2-5'!H19)/ABS('F-2-5'!E19/100),0))&amp;"】"))</f>
        <v/>
      </c>
      <c r="I19" s="172" t="str">
        <f>IF('F-2-5'!I19="","","【"&amp;(IF('F-2-5'!I19&gt;='F-2-5'!E19,ROUND(100+ABS('F-2-5'!E19-'F-2-5'!I19)/ABS('F-2-5'!E19/100),0),ROUND(100-ABS('F-2-5'!E19-'F-2-5'!I19)/ABS('F-2-5'!E19/100),0))&amp;"】"))</f>
        <v/>
      </c>
      <c r="J19" s="172" t="str">
        <f>IF('F-2-5'!J19="","","【"&amp;(IF('F-2-5'!J19&gt;='F-2-5'!E19,ROUND(100+ABS('F-2-5'!E19-'F-2-5'!J19)/ABS('F-2-5'!E19/100),0),ROUND(100-ABS('F-2-5'!E19-'F-2-5'!J19)/ABS('F-2-5'!E19/100),0))&amp;"】"))</f>
        <v/>
      </c>
      <c r="K19" s="217" t="str">
        <f>IF('F-2-5'!K19="","",'F-2-5'!K19)</f>
        <v/>
      </c>
    </row>
    <row r="20" spans="1:11" x14ac:dyDescent="0.15">
      <c r="A20"/>
      <c r="B20" s="1419"/>
      <c r="C20" s="173" t="s">
        <v>774</v>
      </c>
      <c r="D20" s="174"/>
      <c r="E20" s="175" t="str">
        <f>IF('F-2-5'!E20="","","【"&amp;(IF(ABS('F-2-5'!E20)&gt;0,100,"0")&amp;"】"))</f>
        <v/>
      </c>
      <c r="F20" s="175" t="str">
        <f>IF('F-2-5'!F20="","","【"&amp;(IF('F-2-5'!F20&gt;='F-2-5'!E20,ROUND(100+ABS('F-2-5'!E20-'F-2-5'!F20)/ABS('F-2-5'!E20/100),0),ROUND(100-ABS('F-2-5'!E20-'F-2-5'!F20)/ABS('F-2-5'!E20/100),0))&amp;"】"))</f>
        <v/>
      </c>
      <c r="G20" s="175" t="str">
        <f>IF('F-2-5'!G20="","","【"&amp;(IF('F-2-5'!G20&gt;='F-2-5'!E20,ROUND(100+ABS('F-2-5'!E20-'F-2-5'!G20)/ABS('F-2-5'!E20/100),0),ROUND(100-ABS('F-2-5'!E20-'F-2-5'!G20)/ABS('F-2-5'!E20/100),0))&amp;"】"))</f>
        <v/>
      </c>
      <c r="H20" s="175" t="str">
        <f>IF('F-2-5'!H20="","","【"&amp;(IF('F-2-5'!H20&gt;='F-2-5'!E20,ROUND(100+ABS('F-2-5'!E20-'F-2-5'!H20)/ABS('F-2-5'!E20/100),0),ROUND(100-ABS('F-2-5'!E20-'F-2-5'!H20)/ABS('F-2-5'!E20/100),0))&amp;"】"))</f>
        <v/>
      </c>
      <c r="I20" s="175" t="str">
        <f>IF('F-2-5'!I20="","","【"&amp;(IF('F-2-5'!I20&gt;='F-2-5'!E20,ROUND(100+ABS('F-2-5'!E20-'F-2-5'!I20)/ABS('F-2-5'!E20/100),0),ROUND(100-ABS('F-2-5'!E20-'F-2-5'!I20)/ABS('F-2-5'!E20/100),0))&amp;"】"))</f>
        <v/>
      </c>
      <c r="J20" s="224" t="str">
        <f>IF('F-2-5'!J20="","","【"&amp;(IF('F-2-5'!J20&gt;='F-2-5'!E20,ROUND(100+ABS('F-2-5'!E20-'F-2-5'!J20)/ABS('F-2-5'!E20/100),0),ROUND(100-ABS('F-2-5'!E20-'F-2-5'!J20)/ABS('F-2-5'!E20/100),0))&amp;"】"))</f>
        <v/>
      </c>
      <c r="K20" s="218" t="str">
        <f>IF('F-2-5'!K20="","",'F-2-5'!K20)</f>
        <v/>
      </c>
    </row>
    <row r="21" spans="1:11" x14ac:dyDescent="0.15">
      <c r="A21"/>
      <c r="B21" s="1420" t="s">
        <v>167</v>
      </c>
      <c r="C21" s="170" t="s">
        <v>778</v>
      </c>
      <c r="D21" s="171"/>
      <c r="E21" s="172" t="str">
        <f>IF('F-2-5'!E21="","","【"&amp;(IF(ABS('F-2-5'!E21)&gt;0,100,"0")&amp;"】"))</f>
        <v/>
      </c>
      <c r="F21" s="172" t="str">
        <f>IF('F-2-5'!F21="","","【"&amp;(IF('F-2-5'!F21&gt;='F-2-5'!E21,ROUND(100+ABS('F-2-5'!E21-'F-2-5'!F21)/ABS('F-2-5'!E21/100),0),ROUND(100-ABS('F-2-5'!E21-'F-2-5'!F21)/ABS('F-2-5'!E21/100),0))&amp;"】"))</f>
        <v/>
      </c>
      <c r="G21" s="172" t="str">
        <f>IF('F-2-5'!G21="","","【"&amp;(IF('F-2-5'!G21&gt;='F-2-5'!E21,ROUND(100+ABS('F-2-5'!E21-'F-2-5'!G21)/ABS('F-2-5'!E21/100),0),ROUND(100-ABS('F-2-5'!E21-'F-2-5'!G21)/ABS('F-2-5'!E21/100),0))&amp;"】"))</f>
        <v/>
      </c>
      <c r="H21" s="172" t="str">
        <f>IF('F-2-5'!H21="","","【"&amp;(IF('F-2-5'!H21&gt;='F-2-5'!E21,ROUND(100+ABS('F-2-5'!E21-'F-2-5'!H21)/ABS('F-2-5'!E21/100),0),ROUND(100-ABS('F-2-5'!E21-'F-2-5'!H21)/ABS('F-2-5'!E21/100),0))&amp;"】"))</f>
        <v/>
      </c>
      <c r="I21" s="172" t="str">
        <f>IF('F-2-5'!I21="","","【"&amp;(IF('F-2-5'!I21&gt;='F-2-5'!E21,ROUND(100+ABS('F-2-5'!E21-'F-2-5'!I21)/ABS('F-2-5'!E21/100),0),ROUND(100-ABS('F-2-5'!E21-'F-2-5'!I21)/ABS('F-2-5'!E21/100),0))&amp;"】"))</f>
        <v/>
      </c>
      <c r="J21" s="223" t="str">
        <f>IF('F-2-5'!J21="","","【"&amp;(IF('F-2-5'!J21&gt;='F-2-5'!E21,ROUND(100+ABS('F-2-5'!E21-'F-2-5'!J21)/ABS('F-2-5'!E21/100),0),ROUND(100-ABS('F-2-5'!E21-'F-2-5'!J21)/ABS('F-2-5'!E21/100),0))&amp;"】"))</f>
        <v/>
      </c>
      <c r="K21" s="217" t="str">
        <f>IF('F-2-5'!K21="","",'F-2-5'!K21)</f>
        <v/>
      </c>
    </row>
    <row r="22" spans="1:11" ht="14.25" thickBot="1" x14ac:dyDescent="0.2">
      <c r="A22"/>
      <c r="B22" s="1421"/>
      <c r="C22" s="176" t="s">
        <v>774</v>
      </c>
      <c r="D22" s="177"/>
      <c r="E22" s="178" t="str">
        <f>IF('F-2-5'!E22="","","【"&amp;(IF(ABS('F-2-5'!E22)&gt;0,100,"0")&amp;"】"))</f>
        <v/>
      </c>
      <c r="F22" s="178" t="str">
        <f>IF('F-2-5'!F22="","","【"&amp;(IF('F-2-5'!F22&gt;='F-2-5'!E22,ROUND(100+ABS('F-2-5'!E22-'F-2-5'!F22)/ABS('F-2-5'!E22/100),0),ROUND(100-ABS('F-2-5'!E22-'F-2-5'!F22)/ABS('F-2-5'!E22/100),0))&amp;"】"))</f>
        <v/>
      </c>
      <c r="G22" s="178" t="str">
        <f>IF('F-2-5'!G22="","","【"&amp;(IF('F-2-5'!G22&gt;='F-2-5'!E22,ROUND(100+ABS('F-2-5'!E22-'F-2-5'!G22)/ABS('F-2-5'!E22/100),0),ROUND(100-ABS('F-2-5'!E22-'F-2-5'!G22)/ABS('F-2-5'!E22/100),0))&amp;"】"))</f>
        <v/>
      </c>
      <c r="H22" s="178" t="str">
        <f>IF('F-2-5'!H22="","","【"&amp;(IF('F-2-5'!H22&gt;='F-2-5'!E22,ROUND(100+ABS('F-2-5'!E22-'F-2-5'!H22)/ABS('F-2-5'!E22/100),0),ROUND(100-ABS('F-2-5'!E22-'F-2-5'!H22)/ABS('F-2-5'!E22/100),0))&amp;"】"))</f>
        <v/>
      </c>
      <c r="I22" s="178" t="str">
        <f>IF('F-2-5'!I22="","","【"&amp;(IF('F-2-5'!I22&gt;='F-2-5'!E22,ROUND(100+ABS('F-2-5'!E22-'F-2-5'!I22)/ABS('F-2-5'!E22/100),0),ROUND(100-ABS('F-2-5'!E22-'F-2-5'!I22)/ABS('F-2-5'!E22/100),0))&amp;"】"))</f>
        <v/>
      </c>
      <c r="J22" s="225" t="str">
        <f>IF('F-2-5'!J22="","","【"&amp;(IF('F-2-5'!J22&gt;='F-2-5'!E22,ROUND(100+ABS('F-2-5'!E22-'F-2-5'!J22)/ABS('F-2-5'!E22/100),0),ROUND(100-ABS('F-2-5'!E22-'F-2-5'!J22)/ABS('F-2-5'!E22/100),0))&amp;"】"))</f>
        <v/>
      </c>
      <c r="K22" s="219" t="str">
        <f>IF('F-2-5'!K22="","",'F-2-5'!K22)</f>
        <v/>
      </c>
    </row>
    <row r="23" spans="1:11" ht="14.25" thickTop="1" x14ac:dyDescent="0.15">
      <c r="A23"/>
      <c r="B23" s="1422" t="s">
        <v>775</v>
      </c>
      <c r="C23" s="179" t="s">
        <v>778</v>
      </c>
      <c r="D23" s="180"/>
      <c r="E23" s="181" t="str">
        <f>IF('F-2-5'!E23="","","【"&amp;(IF(ABS('F-2-5'!E23)&gt;0,100,"0")&amp;"】"))</f>
        <v/>
      </c>
      <c r="F23" s="181" t="str">
        <f>IF('F-2-5'!F23="","","【"&amp;(IF('F-2-5'!F23&gt;='F-2-5'!E23,ROUND(100+ABS('F-2-5'!E23-'F-2-5'!F23)/ABS('F-2-5'!E23/100),0),ROUND(100-ABS('F-2-5'!E23-'F-2-5'!F23)/ABS('F-2-5'!E23/100),0))&amp;"】"))</f>
        <v/>
      </c>
      <c r="G23" s="181" t="str">
        <f>IF('F-2-5'!G23="","","【"&amp;(IF('F-2-5'!G23&gt;='F-2-5'!E23,ROUND(100+ABS('F-2-5'!E23-'F-2-5'!G23)/ABS('F-2-5'!E23/100),0),ROUND(100-ABS('F-2-5'!E23-'F-2-5'!G23)/ABS('F-2-5'!E23/100),0))&amp;"】"))</f>
        <v/>
      </c>
      <c r="H23" s="181" t="str">
        <f>IF('F-2-5'!H23="","","【"&amp;(IF('F-2-5'!H23&gt;='F-2-5'!E23,ROUND(100+ABS('F-2-5'!E23-'F-2-5'!H23)/ABS('F-2-5'!E23/100),0),ROUND(100-ABS('F-2-5'!E23-'F-2-5'!H23)/ABS('F-2-5'!E23/100),0))&amp;"】"))</f>
        <v/>
      </c>
      <c r="I23" s="181" t="str">
        <f>IF('F-2-5'!I23="","","【"&amp;(IF('F-2-5'!I23&gt;='F-2-5'!E23,ROUND(100+ABS('F-2-5'!E23-'F-2-5'!I23)/ABS('F-2-5'!E23/100),0),ROUND(100-ABS('F-2-5'!E23-'F-2-5'!I23)/ABS('F-2-5'!E23/100),0))&amp;"】"))</f>
        <v/>
      </c>
      <c r="J23" s="226" t="str">
        <f>IF('F-2-5'!J23="","","【"&amp;(IF('F-2-5'!J23&gt;='F-2-5'!E23,ROUND(100+ABS('F-2-5'!E23-'F-2-5'!J23)/ABS('F-2-5'!E23/100),0),ROUND(100-ABS('F-2-5'!E23-'F-2-5'!J23)/ABS('F-2-5'!E23/100),0))&amp;"】"))</f>
        <v/>
      </c>
      <c r="K23" s="220" t="str">
        <f>IF('F-2-5'!K23="","",'F-2-5'!K23)</f>
        <v/>
      </c>
    </row>
    <row r="24" spans="1:11" ht="14.25" thickBot="1" x14ac:dyDescent="0.2">
      <c r="A24"/>
      <c r="B24" s="1423"/>
      <c r="C24" s="182" t="s">
        <v>774</v>
      </c>
      <c r="D24" s="183"/>
      <c r="E24" s="184" t="str">
        <f>IF('F-2-5'!E24="","","【"&amp;(IF(ABS('F-2-5'!E24)&gt;0,100,"0")&amp;"】"))</f>
        <v/>
      </c>
      <c r="F24" s="184" t="str">
        <f>IF('F-2-5'!F24="","","【"&amp;(IF('F-2-5'!F24&gt;='F-2-5'!E24,ROUND(100+ABS('F-2-5'!E24-'F-2-5'!F24)/ABS('F-2-5'!E24/100),0),ROUND(100-ABS('F-2-5'!E24-'F-2-5'!F24)/ABS('F-2-5'!E24/100),0))&amp;"】"))</f>
        <v/>
      </c>
      <c r="G24" s="184" t="str">
        <f>IF('F-2-5'!G24="","","【"&amp;(IF('F-2-5'!G24&gt;='F-2-5'!E24,ROUND(100+ABS('F-2-5'!E24-'F-2-5'!G24)/ABS('F-2-5'!E24/100),0),ROUND(100-ABS('F-2-5'!E24-'F-2-5'!G24)/ABS('F-2-5'!E24/100),0))&amp;"】"))</f>
        <v/>
      </c>
      <c r="H24" s="184" t="str">
        <f>IF('F-2-5'!H24="","","【"&amp;(IF('F-2-5'!H24&gt;='F-2-5'!E24,ROUND(100+ABS('F-2-5'!E24-'F-2-5'!H24)/ABS('F-2-5'!E24/100),0),ROUND(100-ABS('F-2-5'!E24-'F-2-5'!H24)/ABS('F-2-5'!E24/100),0))&amp;"】"))</f>
        <v/>
      </c>
      <c r="I24" s="184" t="str">
        <f>IF('F-2-5'!I24="","","【"&amp;(IF('F-2-5'!I24&gt;='F-2-5'!E24,ROUND(100+ABS('F-2-5'!E24-'F-2-5'!I24)/ABS('F-2-5'!E24/100),0),ROUND(100-ABS('F-2-5'!E24-'F-2-5'!I24)/ABS('F-2-5'!E24/100),0))&amp;"】"))</f>
        <v/>
      </c>
      <c r="J24" s="227" t="str">
        <f>IF('F-2-5'!J24="","","【"&amp;(IF('F-2-5'!J24&gt;='F-2-5'!E24,ROUND(100+ABS('F-2-5'!E24-'F-2-5'!J24)/ABS('F-2-5'!E24/100),0),ROUND(100-ABS('F-2-5'!E24-'F-2-5'!J24)/ABS('F-2-5'!E24/100),0))&amp;"】"))</f>
        <v/>
      </c>
      <c r="K24" s="221" t="str">
        <f>IF('F-2-5'!K24="","",'F-2-5'!K24)</f>
        <v/>
      </c>
    </row>
    <row r="25" spans="1:11" x14ac:dyDescent="0.15">
      <c r="B25"/>
      <c r="C25"/>
      <c r="D25"/>
      <c r="E25" s="185"/>
      <c r="F25" s="185"/>
      <c r="G25" s="185"/>
      <c r="H25" s="185"/>
      <c r="I25" s="185"/>
      <c r="J25" s="185"/>
      <c r="K25" s="185"/>
    </row>
    <row r="26" spans="1:11" ht="14.25" thickBot="1" x14ac:dyDescent="0.2">
      <c r="A26"/>
      <c r="B26" s="169" t="str">
        <f>'F-2-5'!B26</f>
        <v>３．原材料</v>
      </c>
      <c r="C26" s="840" t="str">
        <f>IF('F-2-5'!C26="","",'F-2-5'!C26)</f>
        <v>（　　　　　　　　　　　　　　　　　）</v>
      </c>
      <c r="D26" s="25"/>
      <c r="E26"/>
      <c r="F26"/>
      <c r="G26"/>
      <c r="H26"/>
      <c r="I26"/>
      <c r="J26"/>
      <c r="K26"/>
    </row>
    <row r="27" spans="1:11" ht="30.75" customHeight="1" x14ac:dyDescent="0.15">
      <c r="A27"/>
      <c r="B27" s="1424"/>
      <c r="C27" s="1425"/>
      <c r="D27" s="1426"/>
      <c r="E27" s="816" t="s">
        <v>766</v>
      </c>
      <c r="F27" s="816" t="s">
        <v>767</v>
      </c>
      <c r="G27" s="816" t="s">
        <v>768</v>
      </c>
      <c r="H27" s="816" t="s">
        <v>769</v>
      </c>
      <c r="I27" s="816" t="s">
        <v>770</v>
      </c>
      <c r="J27" s="1417" t="s">
        <v>659</v>
      </c>
      <c r="K27" s="1418"/>
    </row>
    <row r="28" spans="1:11" ht="30.75" customHeight="1" x14ac:dyDescent="0.15">
      <c r="A28"/>
      <c r="B28" s="222"/>
      <c r="C28" s="229"/>
      <c r="D28" s="657"/>
      <c r="E28" s="656"/>
      <c r="F28" s="230"/>
      <c r="G28" s="230"/>
      <c r="H28" s="230"/>
      <c r="I28" s="230"/>
      <c r="J28" s="200"/>
      <c r="K28" s="228" t="s">
        <v>771</v>
      </c>
    </row>
    <row r="29" spans="1:11" x14ac:dyDescent="0.15">
      <c r="A29"/>
      <c r="B29" s="1419" t="s">
        <v>772</v>
      </c>
      <c r="C29" s="170" t="s">
        <v>773</v>
      </c>
      <c r="D29" s="171"/>
      <c r="E29" s="172" t="str">
        <f>IF('F-2-5'!E29="","","【"&amp;(IF(ABS('F-2-5'!E29)&gt;0,100,"0")&amp;"】"))</f>
        <v/>
      </c>
      <c r="F29" s="172" t="str">
        <f>IF('F-2-5'!F29="","","【"&amp;(IF('F-2-5'!F29&gt;='F-2-5'!E29,ROUND(100+ABS('F-2-5'!E29-'F-2-5'!F29)/ABS('F-2-5'!E29/100),0),ROUND(100-ABS('F-2-5'!E29-'F-2-5'!F29)/ABS('F-2-5'!E29/100),0))&amp;"】"))</f>
        <v/>
      </c>
      <c r="G29" s="172" t="str">
        <f>IF('F-2-5'!G29="","","【"&amp;(IF('F-2-5'!G29&gt;='F-2-5'!E29,ROUND(100+ABS('F-2-5'!E29-'F-2-5'!G29)/ABS('F-2-5'!E29/100),0),ROUND(100-ABS('F-2-5'!E29-'F-2-5'!G29)/ABS('F-2-5'!E29/100),0))&amp;"】"))</f>
        <v/>
      </c>
      <c r="H29" s="172" t="str">
        <f>IF('F-2-5'!H29="","","【"&amp;(IF('F-2-5'!H29&gt;='F-2-5'!E29,ROUND(100+ABS('F-2-5'!E29-'F-2-5'!H29)/ABS('F-2-5'!E29/100),0),ROUND(100-ABS('F-2-5'!E29-'F-2-5'!H29)/ABS('F-2-5'!E29/100),0))&amp;"】"))</f>
        <v/>
      </c>
      <c r="I29" s="172" t="str">
        <f>IF('F-2-5'!I29="","","【"&amp;(IF('F-2-5'!I29&gt;='F-2-5'!E29,ROUND(100+ABS('F-2-5'!E29-'F-2-5'!I29)/ABS('F-2-5'!E29/100),0),ROUND(100-ABS('F-2-5'!E29-'F-2-5'!I29)/ABS('F-2-5'!E29/100),0))&amp;"】"))</f>
        <v/>
      </c>
      <c r="J29" s="172" t="str">
        <f>IF('F-2-5'!J29="","","【"&amp;(IF('F-2-5'!J29&gt;='F-2-5'!E29,ROUND(100+ABS('F-2-5'!E29-'F-2-5'!J29)/ABS('F-2-5'!E29/100),0),ROUND(100-ABS('F-2-5'!E29-'F-2-5'!J29)/ABS('F-2-5'!E29/100),0))&amp;"】"))</f>
        <v/>
      </c>
      <c r="K29" s="217" t="str">
        <f>IF('F-2-5'!K29="","",'F-2-5'!K29)</f>
        <v/>
      </c>
    </row>
    <row r="30" spans="1:11" x14ac:dyDescent="0.15">
      <c r="A30"/>
      <c r="B30" s="1419"/>
      <c r="C30" s="173" t="s">
        <v>774</v>
      </c>
      <c r="D30" s="174"/>
      <c r="E30" s="175" t="str">
        <f>IF('F-2-5'!E30="","","【"&amp;(IF(ABS('F-2-5'!E30)&gt;0,100,"0")&amp;"】"))</f>
        <v/>
      </c>
      <c r="F30" s="175" t="str">
        <f>IF('F-2-5'!F30="","","【"&amp;(IF('F-2-5'!F30&gt;='F-2-5'!E30,ROUND(100+ABS('F-2-5'!E30-'F-2-5'!F30)/ABS('F-2-5'!E30/100),0),ROUND(100-ABS('F-2-5'!E30-'F-2-5'!F30)/ABS('F-2-5'!E30/100),0))&amp;"】"))</f>
        <v/>
      </c>
      <c r="G30" s="175" t="str">
        <f>IF('F-2-5'!G30="","","【"&amp;(IF('F-2-5'!G30&gt;='F-2-5'!E30,ROUND(100+ABS('F-2-5'!E30-'F-2-5'!G30)/ABS('F-2-5'!E30/100),0),ROUND(100-ABS('F-2-5'!E30-'F-2-5'!G30)/ABS('F-2-5'!E30/100),0))&amp;"】"))</f>
        <v/>
      </c>
      <c r="H30" s="175" t="str">
        <f>IF('F-2-5'!H30="","","【"&amp;(IF('F-2-5'!H30&gt;='F-2-5'!E30,ROUND(100+ABS('F-2-5'!E30-'F-2-5'!H30)/ABS('F-2-5'!E30/100),0),ROUND(100-ABS('F-2-5'!E30-'F-2-5'!H30)/ABS('F-2-5'!E30/100),0))&amp;"】"))</f>
        <v/>
      </c>
      <c r="I30" s="175" t="str">
        <f>IF('F-2-5'!I30="","","【"&amp;(IF('F-2-5'!I30&gt;='F-2-5'!E30,ROUND(100+ABS('F-2-5'!E30-'F-2-5'!I30)/ABS('F-2-5'!E30/100),0),ROUND(100-ABS('F-2-5'!E30-'F-2-5'!I30)/ABS('F-2-5'!E30/100),0))&amp;"】"))</f>
        <v/>
      </c>
      <c r="J30" s="224" t="str">
        <f>IF('F-2-5'!J30="","","【"&amp;(IF('F-2-5'!J30&gt;='F-2-5'!E30,ROUND(100+ABS('F-2-5'!E30-'F-2-5'!J30)/ABS('F-2-5'!E30/100),0),ROUND(100-ABS('F-2-5'!E30-'F-2-5'!J30)/ABS('F-2-5'!E30/100),0))&amp;"】"))</f>
        <v/>
      </c>
      <c r="K30" s="218" t="str">
        <f>IF('F-2-5'!K30="","",'F-2-5'!K30)</f>
        <v/>
      </c>
    </row>
    <row r="31" spans="1:11" x14ac:dyDescent="0.15">
      <c r="A31"/>
      <c r="B31" s="1420" t="s">
        <v>167</v>
      </c>
      <c r="C31" s="170" t="s">
        <v>778</v>
      </c>
      <c r="D31" s="171"/>
      <c r="E31" s="172" t="str">
        <f>IF('F-2-5'!E31="","","【"&amp;(IF(ABS('F-2-5'!E31)&gt;0,100,"0")&amp;"】"))</f>
        <v/>
      </c>
      <c r="F31" s="172" t="str">
        <f>IF('F-2-5'!F31="","","【"&amp;(IF('F-2-5'!F31&gt;='F-2-5'!E31,ROUND(100+ABS('F-2-5'!E31-'F-2-5'!F31)/ABS('F-2-5'!E31/100),0),ROUND(100-ABS('F-2-5'!E31-'F-2-5'!F31)/ABS('F-2-5'!E31/100),0))&amp;"】"))</f>
        <v/>
      </c>
      <c r="G31" s="172" t="str">
        <f>IF('F-2-5'!G31="","","【"&amp;(IF('F-2-5'!G31&gt;='F-2-5'!E31,ROUND(100+ABS('F-2-5'!E31-'F-2-5'!G31)/ABS('F-2-5'!E31/100),0),ROUND(100-ABS('F-2-5'!E31-'F-2-5'!G31)/ABS('F-2-5'!E31/100),0))&amp;"】"))</f>
        <v/>
      </c>
      <c r="H31" s="172" t="str">
        <f>IF('F-2-5'!H31="","","【"&amp;(IF('F-2-5'!H31&gt;='F-2-5'!E31,ROUND(100+ABS('F-2-5'!E31-'F-2-5'!H31)/ABS('F-2-5'!E31/100),0),ROUND(100-ABS('F-2-5'!E31-'F-2-5'!H31)/ABS('F-2-5'!E31/100),0))&amp;"】"))</f>
        <v/>
      </c>
      <c r="I31" s="172" t="str">
        <f>IF('F-2-5'!I31="","","【"&amp;(IF('F-2-5'!I31&gt;='F-2-5'!E31,ROUND(100+ABS('F-2-5'!E31-'F-2-5'!I31)/ABS('F-2-5'!E31/100),0),ROUND(100-ABS('F-2-5'!E31-'F-2-5'!I31)/ABS('F-2-5'!E31/100),0))&amp;"】"))</f>
        <v/>
      </c>
      <c r="J31" s="223" t="str">
        <f>IF('F-2-5'!J31="","","【"&amp;(IF('F-2-5'!J31&gt;='F-2-5'!E31,ROUND(100+ABS('F-2-5'!E31-'F-2-5'!J31)/ABS('F-2-5'!E31/100),0),ROUND(100-ABS('F-2-5'!E31-'F-2-5'!J31)/ABS('F-2-5'!E31/100),0))&amp;"】"))</f>
        <v/>
      </c>
      <c r="K31" s="217" t="str">
        <f>IF('F-2-5'!K31="","",'F-2-5'!K31)</f>
        <v/>
      </c>
    </row>
    <row r="32" spans="1:11" ht="14.25" thickBot="1" x14ac:dyDescent="0.2">
      <c r="A32"/>
      <c r="B32" s="1421"/>
      <c r="C32" s="176" t="s">
        <v>774</v>
      </c>
      <c r="D32" s="177"/>
      <c r="E32" s="178" t="str">
        <f>IF('F-2-5'!E32="","","【"&amp;(IF(ABS('F-2-5'!E32)&gt;0,100,"0")&amp;"】"))</f>
        <v/>
      </c>
      <c r="F32" s="178" t="str">
        <f>IF('F-2-5'!F32="","","【"&amp;(IF('F-2-5'!F32&gt;='F-2-5'!E32,ROUND(100+ABS('F-2-5'!E32-'F-2-5'!F32)/ABS('F-2-5'!E32/100),0),ROUND(100-ABS('F-2-5'!E32-'F-2-5'!F32)/ABS('F-2-5'!E32/100),0))&amp;"】"))</f>
        <v/>
      </c>
      <c r="G32" s="178" t="str">
        <f>IF('F-2-5'!G32="","","【"&amp;(IF('F-2-5'!G32&gt;='F-2-5'!E32,ROUND(100+ABS('F-2-5'!E32-'F-2-5'!G32)/ABS('F-2-5'!E32/100),0),ROUND(100-ABS('F-2-5'!E32-'F-2-5'!G32)/ABS('F-2-5'!E32/100),0))&amp;"】"))</f>
        <v/>
      </c>
      <c r="H32" s="178" t="str">
        <f>IF('F-2-5'!H32="","","【"&amp;(IF('F-2-5'!H32&gt;='F-2-5'!E32,ROUND(100+ABS('F-2-5'!E32-'F-2-5'!H32)/ABS('F-2-5'!E32/100),0),ROUND(100-ABS('F-2-5'!E32-'F-2-5'!H32)/ABS('F-2-5'!E32/100),0))&amp;"】"))</f>
        <v/>
      </c>
      <c r="I32" s="178" t="str">
        <f>IF('F-2-5'!I32="","","【"&amp;(IF('F-2-5'!I32&gt;='F-2-5'!E32,ROUND(100+ABS('F-2-5'!E32-'F-2-5'!I32)/ABS('F-2-5'!E32/100),0),ROUND(100-ABS('F-2-5'!E32-'F-2-5'!I32)/ABS('F-2-5'!E32/100),0))&amp;"】"))</f>
        <v/>
      </c>
      <c r="J32" s="225" t="str">
        <f>IF('F-2-5'!J32="","","【"&amp;(IF('F-2-5'!J32&gt;='F-2-5'!E32,ROUND(100+ABS('F-2-5'!E32-'F-2-5'!J32)/ABS('F-2-5'!E32/100),0),ROUND(100-ABS('F-2-5'!E32-'F-2-5'!J32)/ABS('F-2-5'!E32/100),0))&amp;"】"))</f>
        <v/>
      </c>
      <c r="K32" s="219" t="str">
        <f>IF('F-2-5'!K32="","",'F-2-5'!K32)</f>
        <v/>
      </c>
    </row>
    <row r="33" spans="1:13" ht="14.25" thickTop="1" x14ac:dyDescent="0.15">
      <c r="A33"/>
      <c r="B33" s="1422" t="s">
        <v>775</v>
      </c>
      <c r="C33" s="179" t="s">
        <v>778</v>
      </c>
      <c r="D33" s="180"/>
      <c r="E33" s="181" t="str">
        <f>IF('F-2-5'!E33="","","【"&amp;(IF(ABS('F-2-5'!E33)&gt;0,100,"0")&amp;"】"))</f>
        <v/>
      </c>
      <c r="F33" s="181" t="str">
        <f>IF('F-2-5'!F33="","","【"&amp;(IF('F-2-5'!F33&gt;='F-2-5'!E33,ROUND(100+ABS('F-2-5'!E33-'F-2-5'!F33)/ABS('F-2-5'!E33/100),0),ROUND(100-ABS('F-2-5'!E33-'F-2-5'!F33)/ABS('F-2-5'!E33/100),0))&amp;"】"))</f>
        <v/>
      </c>
      <c r="G33" s="181" t="str">
        <f>IF('F-2-5'!G33="","","【"&amp;(IF('F-2-5'!G33&gt;='F-2-5'!E33,ROUND(100+ABS('F-2-5'!E33-'F-2-5'!G33)/ABS('F-2-5'!E33/100),0),ROUND(100-ABS('F-2-5'!E33-'F-2-5'!G33)/ABS('F-2-5'!E33/100),0))&amp;"】"))</f>
        <v/>
      </c>
      <c r="H33" s="181" t="str">
        <f>IF('F-2-5'!H33="","","【"&amp;(IF('F-2-5'!H33&gt;='F-2-5'!E33,ROUND(100+ABS('F-2-5'!E33-'F-2-5'!H33)/ABS('F-2-5'!E33/100),0),ROUND(100-ABS('F-2-5'!E33-'F-2-5'!H33)/ABS('F-2-5'!E33/100),0))&amp;"】"))</f>
        <v/>
      </c>
      <c r="I33" s="181" t="str">
        <f>IF('F-2-5'!I33="","","【"&amp;(IF('F-2-5'!I33&gt;='F-2-5'!E33,ROUND(100+ABS('F-2-5'!E33-'F-2-5'!I33)/ABS('F-2-5'!E33/100),0),ROUND(100-ABS('F-2-5'!E33-'F-2-5'!I33)/ABS('F-2-5'!E33/100),0))&amp;"】"))</f>
        <v/>
      </c>
      <c r="J33" s="226" t="str">
        <f>IF('F-2-5'!J33="","","【"&amp;(IF('F-2-5'!J33&gt;='F-2-5'!E33,ROUND(100+ABS('F-2-5'!E33-'F-2-5'!J33)/ABS('F-2-5'!E33/100),0),ROUND(100-ABS('F-2-5'!E33-'F-2-5'!J33)/ABS('F-2-5'!E33/100),0))&amp;"】"))</f>
        <v/>
      </c>
      <c r="K33" s="220" t="str">
        <f>IF('F-2-5'!K33="","",'F-2-5'!K33)</f>
        <v/>
      </c>
    </row>
    <row r="34" spans="1:13" ht="14.25" thickBot="1" x14ac:dyDescent="0.2">
      <c r="A34"/>
      <c r="B34" s="1423"/>
      <c r="C34" s="182" t="s">
        <v>774</v>
      </c>
      <c r="D34" s="183"/>
      <c r="E34" s="184" t="str">
        <f>IF('F-2-5'!E34="","","【"&amp;(IF(ABS('F-2-5'!E34)&gt;0,100,"0")&amp;"】"))</f>
        <v/>
      </c>
      <c r="F34" s="184" t="str">
        <f>IF('F-2-5'!F34="","","【"&amp;(IF('F-2-5'!F34&gt;='F-2-5'!E34,ROUND(100+ABS('F-2-5'!E34-'F-2-5'!F34)/ABS('F-2-5'!E34/100),0),ROUND(100-ABS('F-2-5'!E34-'F-2-5'!F34)/ABS('F-2-5'!E34/100),0))&amp;"】"))</f>
        <v/>
      </c>
      <c r="G34" s="184" t="str">
        <f>IF('F-2-5'!G34="","","【"&amp;(IF('F-2-5'!G34&gt;='F-2-5'!E34,ROUND(100+ABS('F-2-5'!E34-'F-2-5'!G34)/ABS('F-2-5'!E34/100),0),ROUND(100-ABS('F-2-5'!E34-'F-2-5'!G34)/ABS('F-2-5'!E34/100),0))&amp;"】"))</f>
        <v/>
      </c>
      <c r="H34" s="184" t="str">
        <f>IF('F-2-5'!H34="","","【"&amp;(IF('F-2-5'!H34&gt;='F-2-5'!E34,ROUND(100+ABS('F-2-5'!E34-'F-2-5'!H34)/ABS('F-2-5'!E34/100),0),ROUND(100-ABS('F-2-5'!E34-'F-2-5'!H34)/ABS('F-2-5'!E34/100),0))&amp;"】"))</f>
        <v/>
      </c>
      <c r="I34" s="184" t="str">
        <f>IF('F-2-5'!I34="","","【"&amp;(IF('F-2-5'!I34&gt;='F-2-5'!E34,ROUND(100+ABS('F-2-5'!E34-'F-2-5'!I34)/ABS('F-2-5'!E34/100),0),ROUND(100-ABS('F-2-5'!E34-'F-2-5'!I34)/ABS('F-2-5'!E34/100),0))&amp;"】"))</f>
        <v/>
      </c>
      <c r="J34" s="227" t="str">
        <f>IF('F-2-5'!J34="","","【"&amp;(IF('F-2-5'!J34&gt;='F-2-5'!E34,ROUND(100+ABS('F-2-5'!E34-'F-2-5'!J34)/ABS('F-2-5'!E34/100),0),ROUND(100-ABS('F-2-5'!E34-'F-2-5'!J34)/ABS('F-2-5'!E34/100),0))&amp;"】"))</f>
        <v/>
      </c>
      <c r="K34" s="221" t="str">
        <f>IF('F-2-5'!K34="","",'F-2-5'!K34)</f>
        <v/>
      </c>
    </row>
    <row r="35" spans="1:13" x14ac:dyDescent="0.15">
      <c r="A35"/>
      <c r="B35" s="9"/>
      <c r="C35" s="28"/>
      <c r="D35"/>
      <c r="E35" s="185"/>
      <c r="F35" s="185"/>
      <c r="G35"/>
      <c r="H35"/>
      <c r="I35"/>
      <c r="J35"/>
      <c r="K35"/>
      <c r="L35"/>
      <c r="M35"/>
    </row>
    <row r="36" spans="1:13" ht="14.25" thickBot="1" x14ac:dyDescent="0.2">
      <c r="A36"/>
      <c r="B36" s="169" t="str">
        <f>'F-2-5'!B36</f>
        <v>４．原材料</v>
      </c>
      <c r="C36" s="840" t="str">
        <f>IF('F-2-5'!C36="","",'F-2-5'!C36)</f>
        <v>（　　　　　　　　　　　　　　　　　）</v>
      </c>
      <c r="D36" s="25"/>
      <c r="E36"/>
      <c r="F36"/>
      <c r="G36"/>
      <c r="H36"/>
      <c r="I36"/>
      <c r="J36"/>
      <c r="K36"/>
    </row>
    <row r="37" spans="1:13" ht="30.75" customHeight="1" x14ac:dyDescent="0.15">
      <c r="A37"/>
      <c r="B37" s="1424"/>
      <c r="C37" s="1425"/>
      <c r="D37" s="1426"/>
      <c r="E37" s="816" t="s">
        <v>766</v>
      </c>
      <c r="F37" s="816" t="s">
        <v>767</v>
      </c>
      <c r="G37" s="816" t="s">
        <v>768</v>
      </c>
      <c r="H37" s="816" t="s">
        <v>769</v>
      </c>
      <c r="I37" s="816" t="s">
        <v>770</v>
      </c>
      <c r="J37" s="1417" t="s">
        <v>659</v>
      </c>
      <c r="K37" s="1418"/>
    </row>
    <row r="38" spans="1:13" ht="30.75" customHeight="1" x14ac:dyDescent="0.15">
      <c r="A38"/>
      <c r="B38" s="222"/>
      <c r="C38" s="229"/>
      <c r="D38" s="657"/>
      <c r="E38" s="656"/>
      <c r="F38" s="230"/>
      <c r="G38" s="230"/>
      <c r="H38" s="230"/>
      <c r="I38" s="230"/>
      <c r="J38" s="200"/>
      <c r="K38" s="228" t="s">
        <v>771</v>
      </c>
    </row>
    <row r="39" spans="1:13" x14ac:dyDescent="0.15">
      <c r="A39"/>
      <c r="B39" s="1419" t="s">
        <v>772</v>
      </c>
      <c r="C39" s="170" t="s">
        <v>773</v>
      </c>
      <c r="D39" s="171"/>
      <c r="E39" s="172" t="str">
        <f>IF('F-2-5'!E39="","","【"&amp;(IF(ABS('F-2-5'!E39)&gt;0,100,"0")&amp;"】"))</f>
        <v/>
      </c>
      <c r="F39" s="172" t="str">
        <f>IF('F-2-5'!F39="","","【"&amp;(IF('F-2-5'!F39&gt;='F-2-5'!E39,ROUND(100+ABS('F-2-5'!E39-'F-2-5'!F39)/ABS('F-2-5'!E39/100),0),ROUND(100-ABS('F-2-5'!E39-'F-2-5'!F39)/ABS('F-2-5'!E39/100),0))&amp;"】"))</f>
        <v/>
      </c>
      <c r="G39" s="172" t="str">
        <f>IF('F-2-5'!G39="","","【"&amp;(IF('F-2-5'!G39&gt;='F-2-5'!E39,ROUND(100+ABS('F-2-5'!E39-'F-2-5'!G39)/ABS('F-2-5'!E39/100),0),ROUND(100-ABS('F-2-5'!E39-'F-2-5'!G39)/ABS('F-2-5'!E39/100),0))&amp;"】"))</f>
        <v/>
      </c>
      <c r="H39" s="172" t="str">
        <f>IF('F-2-5'!H39="","","【"&amp;(IF('F-2-5'!H39&gt;='F-2-5'!E39,ROUND(100+ABS('F-2-5'!E39-'F-2-5'!H39)/ABS('F-2-5'!E39/100),0),ROUND(100-ABS('F-2-5'!E39-'F-2-5'!H39)/ABS('F-2-5'!E39/100),0))&amp;"】"))</f>
        <v/>
      </c>
      <c r="I39" s="172" t="str">
        <f>IF('F-2-5'!I39="","","【"&amp;(IF('F-2-5'!I39&gt;='F-2-5'!E39,ROUND(100+ABS('F-2-5'!E39-'F-2-5'!I39)/ABS('F-2-5'!E39/100),0),ROUND(100-ABS('F-2-5'!E39-'F-2-5'!I39)/ABS('F-2-5'!E39/100),0))&amp;"】"))</f>
        <v/>
      </c>
      <c r="J39" s="172" t="str">
        <f>IF('F-2-5'!J39="","","【"&amp;(IF('F-2-5'!J39&gt;='F-2-5'!E39,ROUND(100+ABS('F-2-5'!E39-'F-2-5'!J39)/ABS('F-2-5'!E39/100),0),ROUND(100-ABS('F-2-5'!E39-'F-2-5'!J39)/ABS('F-2-5'!E39/100),0))&amp;"】"))</f>
        <v/>
      </c>
      <c r="K39" s="217" t="str">
        <f>IF('F-2-5'!K39="","",'F-2-5'!K39)</f>
        <v/>
      </c>
    </row>
    <row r="40" spans="1:13" x14ac:dyDescent="0.15">
      <c r="A40"/>
      <c r="B40" s="1419"/>
      <c r="C40" s="173" t="s">
        <v>774</v>
      </c>
      <c r="D40" s="174"/>
      <c r="E40" s="175" t="str">
        <f>IF('F-2-5'!E40="","","【"&amp;(IF(ABS('F-2-5'!E40)&gt;0,100,"0")&amp;"】"))</f>
        <v/>
      </c>
      <c r="F40" s="175" t="str">
        <f>IF('F-2-5'!F40="","","【"&amp;(IF('F-2-5'!F40&gt;='F-2-5'!E40,ROUND(100+ABS('F-2-5'!E40-'F-2-5'!F40)/ABS('F-2-5'!E40/100),0),ROUND(100-ABS('F-2-5'!E40-'F-2-5'!F40)/ABS('F-2-5'!E40/100),0))&amp;"】"))</f>
        <v/>
      </c>
      <c r="G40" s="175" t="str">
        <f>IF('F-2-5'!G40="","","【"&amp;(IF('F-2-5'!G40&gt;='F-2-5'!E40,ROUND(100+ABS('F-2-5'!E40-'F-2-5'!G40)/ABS('F-2-5'!E40/100),0),ROUND(100-ABS('F-2-5'!E40-'F-2-5'!G40)/ABS('F-2-5'!E40/100),0))&amp;"】"))</f>
        <v/>
      </c>
      <c r="H40" s="175" t="str">
        <f>IF('F-2-5'!H40="","","【"&amp;(IF('F-2-5'!H40&gt;='F-2-5'!E40,ROUND(100+ABS('F-2-5'!E40-'F-2-5'!H40)/ABS('F-2-5'!E40/100),0),ROUND(100-ABS('F-2-5'!E40-'F-2-5'!H40)/ABS('F-2-5'!E40/100),0))&amp;"】"))</f>
        <v/>
      </c>
      <c r="I40" s="175" t="str">
        <f>IF('F-2-5'!I40="","","【"&amp;(IF('F-2-5'!I40&gt;='F-2-5'!E40,ROUND(100+ABS('F-2-5'!E40-'F-2-5'!I40)/ABS('F-2-5'!E40/100),0),ROUND(100-ABS('F-2-5'!E40-'F-2-5'!I40)/ABS('F-2-5'!E40/100),0))&amp;"】"))</f>
        <v/>
      </c>
      <c r="J40" s="224" t="str">
        <f>IF('F-2-5'!J40="","","【"&amp;(IF('F-2-5'!J40&gt;='F-2-5'!E40,ROUND(100+ABS('F-2-5'!E40-'F-2-5'!J40)/ABS('F-2-5'!E40/100),0),ROUND(100-ABS('F-2-5'!E40-'F-2-5'!J40)/ABS('F-2-5'!E40/100),0))&amp;"】"))</f>
        <v/>
      </c>
      <c r="K40" s="218" t="str">
        <f>IF('F-2-5'!K40="","",'F-2-5'!K40)</f>
        <v/>
      </c>
    </row>
    <row r="41" spans="1:13" x14ac:dyDescent="0.15">
      <c r="A41"/>
      <c r="B41" s="1420" t="s">
        <v>167</v>
      </c>
      <c r="C41" s="170" t="s">
        <v>778</v>
      </c>
      <c r="D41" s="171"/>
      <c r="E41" s="172" t="str">
        <f>IF('F-2-5'!E41="","","【"&amp;(IF(ABS('F-2-5'!E41)&gt;0,100,"0")&amp;"】"))</f>
        <v/>
      </c>
      <c r="F41" s="172" t="str">
        <f>IF('F-2-5'!F41="","","【"&amp;(IF('F-2-5'!F41&gt;='F-2-5'!E41,ROUND(100+ABS('F-2-5'!E41-'F-2-5'!F41)/ABS('F-2-5'!E41/100),0),ROUND(100-ABS('F-2-5'!E41-'F-2-5'!F41)/ABS('F-2-5'!E41/100),0))&amp;"】"))</f>
        <v/>
      </c>
      <c r="G41" s="172" t="str">
        <f>IF('F-2-5'!G41="","","【"&amp;(IF('F-2-5'!G41&gt;='F-2-5'!E41,ROUND(100+ABS('F-2-5'!E41-'F-2-5'!G41)/ABS('F-2-5'!E41/100),0),ROUND(100-ABS('F-2-5'!E41-'F-2-5'!G41)/ABS('F-2-5'!E41/100),0))&amp;"】"))</f>
        <v/>
      </c>
      <c r="H41" s="172" t="str">
        <f>IF('F-2-5'!H41="","","【"&amp;(IF('F-2-5'!H41&gt;='F-2-5'!E41,ROUND(100+ABS('F-2-5'!E41-'F-2-5'!H41)/ABS('F-2-5'!E41/100),0),ROUND(100-ABS('F-2-5'!E41-'F-2-5'!H41)/ABS('F-2-5'!E41/100),0))&amp;"】"))</f>
        <v/>
      </c>
      <c r="I41" s="172" t="str">
        <f>IF('F-2-5'!I41="","","【"&amp;(IF('F-2-5'!I41&gt;='F-2-5'!E41,ROUND(100+ABS('F-2-5'!E41-'F-2-5'!I41)/ABS('F-2-5'!E41/100),0),ROUND(100-ABS('F-2-5'!E41-'F-2-5'!I41)/ABS('F-2-5'!E41/100),0))&amp;"】"))</f>
        <v/>
      </c>
      <c r="J41" s="223" t="str">
        <f>IF('F-2-5'!J41="","","【"&amp;(IF('F-2-5'!J41&gt;='F-2-5'!E41,ROUND(100+ABS('F-2-5'!E41-'F-2-5'!J41)/ABS('F-2-5'!E41/100),0),ROUND(100-ABS('F-2-5'!E41-'F-2-5'!J41)/ABS('F-2-5'!E41/100),0))&amp;"】"))</f>
        <v/>
      </c>
      <c r="K41" s="217" t="str">
        <f>IF('F-2-5'!K41="","",'F-2-5'!K41)</f>
        <v/>
      </c>
    </row>
    <row r="42" spans="1:13" ht="14.25" thickBot="1" x14ac:dyDescent="0.2">
      <c r="A42"/>
      <c r="B42" s="1421"/>
      <c r="C42" s="176" t="s">
        <v>774</v>
      </c>
      <c r="D42" s="177"/>
      <c r="E42" s="178" t="str">
        <f>IF('F-2-5'!E42="","","【"&amp;(IF(ABS('F-2-5'!E42)&gt;0,100,"0")&amp;"】"))</f>
        <v/>
      </c>
      <c r="F42" s="178" t="str">
        <f>IF('F-2-5'!F42="","","【"&amp;(IF('F-2-5'!F42&gt;='F-2-5'!E42,ROUND(100+ABS('F-2-5'!E42-'F-2-5'!F42)/ABS('F-2-5'!E42/100),0),ROUND(100-ABS('F-2-5'!E42-'F-2-5'!F42)/ABS('F-2-5'!E42/100),0))&amp;"】"))</f>
        <v/>
      </c>
      <c r="G42" s="178" t="str">
        <f>IF('F-2-5'!G42="","","【"&amp;(IF('F-2-5'!G42&gt;='F-2-5'!E42,ROUND(100+ABS('F-2-5'!E42-'F-2-5'!G42)/ABS('F-2-5'!E42/100),0),ROUND(100-ABS('F-2-5'!E42-'F-2-5'!G42)/ABS('F-2-5'!E42/100),0))&amp;"】"))</f>
        <v/>
      </c>
      <c r="H42" s="178" t="str">
        <f>IF('F-2-5'!H42="","","【"&amp;(IF('F-2-5'!H42&gt;='F-2-5'!E42,ROUND(100+ABS('F-2-5'!E42-'F-2-5'!H42)/ABS('F-2-5'!E42/100),0),ROUND(100-ABS('F-2-5'!E42-'F-2-5'!H42)/ABS('F-2-5'!E42/100),0))&amp;"】"))</f>
        <v/>
      </c>
      <c r="I42" s="178" t="str">
        <f>IF('F-2-5'!I42="","","【"&amp;(IF('F-2-5'!I42&gt;='F-2-5'!E42,ROUND(100+ABS('F-2-5'!E42-'F-2-5'!I42)/ABS('F-2-5'!E42/100),0),ROUND(100-ABS('F-2-5'!E42-'F-2-5'!I42)/ABS('F-2-5'!E42/100),0))&amp;"】"))</f>
        <v/>
      </c>
      <c r="J42" s="225" t="str">
        <f>IF('F-2-5'!J42="","","【"&amp;(IF('F-2-5'!J42&gt;='F-2-5'!E42,ROUND(100+ABS('F-2-5'!E42-'F-2-5'!J42)/ABS('F-2-5'!E42/100),0),ROUND(100-ABS('F-2-5'!E42-'F-2-5'!J42)/ABS('F-2-5'!E42/100),0))&amp;"】"))</f>
        <v/>
      </c>
      <c r="K42" s="219" t="str">
        <f>IF('F-2-5'!K42="","",'F-2-5'!K42)</f>
        <v/>
      </c>
    </row>
    <row r="43" spans="1:13" ht="14.25" thickTop="1" x14ac:dyDescent="0.15">
      <c r="A43"/>
      <c r="B43" s="1422" t="s">
        <v>775</v>
      </c>
      <c r="C43" s="179" t="s">
        <v>778</v>
      </c>
      <c r="D43" s="180"/>
      <c r="E43" s="181" t="str">
        <f>IF('F-2-5'!E43="","","【"&amp;(IF(ABS('F-2-5'!E43)&gt;0,100,"0")&amp;"】"))</f>
        <v/>
      </c>
      <c r="F43" s="181" t="str">
        <f>IF('F-2-5'!F43="","","【"&amp;(IF('F-2-5'!F43&gt;='F-2-5'!E43,ROUND(100+ABS('F-2-5'!E43-'F-2-5'!F43)/ABS('F-2-5'!E43/100),0),ROUND(100-ABS('F-2-5'!E43-'F-2-5'!F43)/ABS('F-2-5'!E43/100),0))&amp;"】"))</f>
        <v/>
      </c>
      <c r="G43" s="181" t="str">
        <f>IF('F-2-5'!G43="","","【"&amp;(IF('F-2-5'!G43&gt;='F-2-5'!E43,ROUND(100+ABS('F-2-5'!E43-'F-2-5'!G43)/ABS('F-2-5'!E43/100),0),ROUND(100-ABS('F-2-5'!E43-'F-2-5'!G43)/ABS('F-2-5'!E43/100),0))&amp;"】"))</f>
        <v/>
      </c>
      <c r="H43" s="181" t="str">
        <f>IF('F-2-5'!H43="","","【"&amp;(IF('F-2-5'!H43&gt;='F-2-5'!E43,ROUND(100+ABS('F-2-5'!E43-'F-2-5'!H43)/ABS('F-2-5'!E43/100),0),ROUND(100-ABS('F-2-5'!E43-'F-2-5'!H43)/ABS('F-2-5'!E43/100),0))&amp;"】"))</f>
        <v/>
      </c>
      <c r="I43" s="181" t="str">
        <f>IF('F-2-5'!I43="","","【"&amp;(IF('F-2-5'!I43&gt;='F-2-5'!E43,ROUND(100+ABS('F-2-5'!E43-'F-2-5'!I43)/ABS('F-2-5'!E43/100),0),ROUND(100-ABS('F-2-5'!E43-'F-2-5'!I43)/ABS('F-2-5'!E43/100),0))&amp;"】"))</f>
        <v/>
      </c>
      <c r="J43" s="226" t="str">
        <f>IF('F-2-5'!J43="","","【"&amp;(IF('F-2-5'!J43&gt;='F-2-5'!E43,ROUND(100+ABS('F-2-5'!E43-'F-2-5'!J43)/ABS('F-2-5'!E43/100),0),ROUND(100-ABS('F-2-5'!E43-'F-2-5'!J43)/ABS('F-2-5'!E43/100),0))&amp;"】"))</f>
        <v/>
      </c>
      <c r="K43" s="220" t="str">
        <f>IF('F-2-5'!K43="","",'F-2-5'!K43)</f>
        <v/>
      </c>
    </row>
    <row r="44" spans="1:13" ht="14.25" thickBot="1" x14ac:dyDescent="0.2">
      <c r="A44"/>
      <c r="B44" s="1423"/>
      <c r="C44" s="182" t="s">
        <v>774</v>
      </c>
      <c r="D44" s="183"/>
      <c r="E44" s="184" t="str">
        <f>IF('F-2-5'!E44="","","【"&amp;(IF(ABS('F-2-5'!E44)&gt;0,100,"0")&amp;"】"))</f>
        <v/>
      </c>
      <c r="F44" s="184" t="str">
        <f>IF('F-2-5'!F44="","","【"&amp;(IF('F-2-5'!F44&gt;='F-2-5'!E44,ROUND(100+ABS('F-2-5'!E44-'F-2-5'!F44)/ABS('F-2-5'!E44/100),0),ROUND(100-ABS('F-2-5'!E44-'F-2-5'!F44)/ABS('F-2-5'!E44/100),0))&amp;"】"))</f>
        <v/>
      </c>
      <c r="G44" s="184" t="str">
        <f>IF('F-2-5'!G44="","","【"&amp;(IF('F-2-5'!G44&gt;='F-2-5'!E44,ROUND(100+ABS('F-2-5'!E44-'F-2-5'!G44)/ABS('F-2-5'!E44/100),0),ROUND(100-ABS('F-2-5'!E44-'F-2-5'!G44)/ABS('F-2-5'!E44/100),0))&amp;"】"))</f>
        <v/>
      </c>
      <c r="H44" s="184" t="str">
        <f>IF('F-2-5'!H44="","","【"&amp;(IF('F-2-5'!H44&gt;='F-2-5'!E44,ROUND(100+ABS('F-2-5'!E44-'F-2-5'!H44)/ABS('F-2-5'!E44/100),0),ROUND(100-ABS('F-2-5'!E44-'F-2-5'!H44)/ABS('F-2-5'!E44/100),0))&amp;"】"))</f>
        <v/>
      </c>
      <c r="I44" s="184" t="str">
        <f>IF('F-2-5'!I44="","","【"&amp;(IF('F-2-5'!I44&gt;='F-2-5'!E44,ROUND(100+ABS('F-2-5'!E44-'F-2-5'!I44)/ABS('F-2-5'!E44/100),0),ROUND(100-ABS('F-2-5'!E44-'F-2-5'!I44)/ABS('F-2-5'!E44/100),0))&amp;"】"))</f>
        <v/>
      </c>
      <c r="J44" s="227" t="str">
        <f>IF('F-2-5'!J44="","","【"&amp;(IF('F-2-5'!J44&gt;='F-2-5'!E44,ROUND(100+ABS('F-2-5'!E44-'F-2-5'!J44)/ABS('F-2-5'!E44/100),0),ROUND(100-ABS('F-2-5'!E44-'F-2-5'!J44)/ABS('F-2-5'!E44/100),0))&amp;"】"))</f>
        <v/>
      </c>
      <c r="K44" s="221" t="str">
        <f>IF('F-2-5'!K44="","",'F-2-5'!K44)</f>
        <v/>
      </c>
    </row>
    <row r="45" spans="1:13" x14ac:dyDescent="0.15">
      <c r="A45"/>
      <c r="B45" s="9"/>
      <c r="C45" s="28"/>
      <c r="D45"/>
      <c r="E45" s="185"/>
      <c r="F45" s="185"/>
      <c r="G45" s="185"/>
      <c r="H45" s="185"/>
      <c r="I45" s="185"/>
      <c r="J45" s="185"/>
      <c r="K45" s="185"/>
    </row>
    <row r="46" spans="1:13" ht="14.25" thickBot="1" x14ac:dyDescent="0.2">
      <c r="A46"/>
      <c r="B46" s="169" t="str">
        <f>'F-2-5'!B46</f>
        <v>５．原材料</v>
      </c>
      <c r="C46" s="840" t="str">
        <f>IF('F-2-5'!C46="","",'F-2-5'!C46)</f>
        <v>（　　　　　　　　　　　　　　　　　）</v>
      </c>
      <c r="D46" s="5"/>
      <c r="E46"/>
      <c r="F46"/>
      <c r="G46"/>
      <c r="H46"/>
      <c r="I46"/>
      <c r="J46"/>
      <c r="K46"/>
    </row>
    <row r="47" spans="1:13" ht="28.5" customHeight="1" x14ac:dyDescent="0.15">
      <c r="A47"/>
      <c r="B47" s="1424"/>
      <c r="C47" s="1425"/>
      <c r="D47" s="1426"/>
      <c r="E47" s="816" t="s">
        <v>766</v>
      </c>
      <c r="F47" s="816" t="s">
        <v>767</v>
      </c>
      <c r="G47" s="816" t="s">
        <v>768</v>
      </c>
      <c r="H47" s="816" t="s">
        <v>769</v>
      </c>
      <c r="I47" s="816" t="s">
        <v>770</v>
      </c>
      <c r="J47" s="1417" t="s">
        <v>659</v>
      </c>
      <c r="K47" s="1418"/>
    </row>
    <row r="48" spans="1:13" ht="28.5" customHeight="1" x14ac:dyDescent="0.15">
      <c r="A48"/>
      <c r="B48" s="222"/>
      <c r="C48" s="229"/>
      <c r="D48" s="657"/>
      <c r="E48" s="656"/>
      <c r="F48" s="230"/>
      <c r="G48" s="230"/>
      <c r="H48" s="230"/>
      <c r="I48" s="230"/>
      <c r="J48" s="200"/>
      <c r="K48" s="228" t="s">
        <v>771</v>
      </c>
    </row>
    <row r="49" spans="1:11" x14ac:dyDescent="0.15">
      <c r="A49"/>
      <c r="B49" s="1419" t="s">
        <v>772</v>
      </c>
      <c r="C49" s="170" t="s">
        <v>773</v>
      </c>
      <c r="D49" s="171"/>
      <c r="E49" s="172" t="str">
        <f>IF('F-2-5'!E49="","","【"&amp;(IF(ABS('F-2-5'!E49)&gt;0,100,"0")&amp;"】"))</f>
        <v/>
      </c>
      <c r="F49" s="172" t="str">
        <f>IF('F-2-5'!F49="","","【"&amp;(IF('F-2-5'!F49&gt;='F-2-5'!E49,ROUND(100+ABS('F-2-5'!E49-'F-2-5'!F49)/ABS('F-2-5'!E49/100),0),ROUND(100-ABS('F-2-5'!E49-'F-2-5'!F49)/ABS('F-2-5'!E49/100),0))&amp;"】"))</f>
        <v/>
      </c>
      <c r="G49" s="172" t="str">
        <f>IF('F-2-5'!G49="","","【"&amp;(IF('F-2-5'!G49&gt;='F-2-5'!E49,ROUND(100+ABS('F-2-5'!E49-'F-2-5'!G49)/ABS('F-2-5'!E49/100),0),ROUND(100-ABS('F-2-5'!E49-'F-2-5'!G49)/ABS('F-2-5'!E49/100),0))&amp;"】"))</f>
        <v/>
      </c>
      <c r="H49" s="172" t="str">
        <f>IF('F-2-5'!H49="","","【"&amp;(IF('F-2-5'!H49&gt;='F-2-5'!E49,ROUND(100+ABS('F-2-5'!E49-'F-2-5'!H49)/ABS('F-2-5'!E49/100),0),ROUND(100-ABS('F-2-5'!E49-'F-2-5'!H49)/ABS('F-2-5'!E49/100),0))&amp;"】"))</f>
        <v/>
      </c>
      <c r="I49" s="172" t="str">
        <f>IF('F-2-5'!I49="","","【"&amp;(IF('F-2-5'!I49&gt;='F-2-5'!E49,ROUND(100+ABS('F-2-5'!E49-'F-2-5'!I49)/ABS('F-2-5'!E49/100),0),ROUND(100-ABS('F-2-5'!E49-'F-2-5'!I49)/ABS('F-2-5'!E49/100),0))&amp;"】"))</f>
        <v/>
      </c>
      <c r="J49" s="172" t="str">
        <f>IF('F-2-5'!J49="","","【"&amp;(IF('F-2-5'!J49&gt;='F-2-5'!E49,ROUND(100+ABS('F-2-5'!E49-'F-2-5'!J49)/ABS('F-2-5'!E49/100),0),ROUND(100-ABS('F-2-5'!E49-'F-2-5'!J49)/ABS('F-2-5'!E49/100),0))&amp;"】"))</f>
        <v/>
      </c>
      <c r="K49" s="217" t="str">
        <f>IF('F-2-5'!K49="","",'F-2-5'!K49)</f>
        <v/>
      </c>
    </row>
    <row r="50" spans="1:11" x14ac:dyDescent="0.15">
      <c r="A50"/>
      <c r="B50" s="1419"/>
      <c r="C50" s="173" t="s">
        <v>774</v>
      </c>
      <c r="D50" s="174"/>
      <c r="E50" s="175" t="str">
        <f>IF('F-2-5'!E50="","","【"&amp;(IF(ABS('F-2-5'!E50)&gt;0,100,"0")&amp;"】"))</f>
        <v/>
      </c>
      <c r="F50" s="175" t="str">
        <f>IF('F-2-5'!F50="","","【"&amp;(IF('F-2-5'!F50&gt;='F-2-5'!E50,ROUND(100+ABS('F-2-5'!E50-'F-2-5'!F50)/ABS('F-2-5'!E50/100),0),ROUND(100-ABS('F-2-5'!E50-'F-2-5'!F50)/ABS('F-2-5'!E50/100),0))&amp;"】"))</f>
        <v/>
      </c>
      <c r="G50" s="175" t="str">
        <f>IF('F-2-5'!G50="","","【"&amp;(IF('F-2-5'!G50&gt;='F-2-5'!E50,ROUND(100+ABS('F-2-5'!E50-'F-2-5'!G50)/ABS('F-2-5'!E50/100),0),ROUND(100-ABS('F-2-5'!E50-'F-2-5'!G50)/ABS('F-2-5'!E50/100),0))&amp;"】"))</f>
        <v/>
      </c>
      <c r="H50" s="175" t="str">
        <f>IF('F-2-5'!H50="","","【"&amp;(IF('F-2-5'!H50&gt;='F-2-5'!E50,ROUND(100+ABS('F-2-5'!E50-'F-2-5'!H50)/ABS('F-2-5'!E50/100),0),ROUND(100-ABS('F-2-5'!E50-'F-2-5'!H50)/ABS('F-2-5'!E50/100),0))&amp;"】"))</f>
        <v/>
      </c>
      <c r="I50" s="175" t="str">
        <f>IF('F-2-5'!I50="","","【"&amp;(IF('F-2-5'!I50&gt;='F-2-5'!E50,ROUND(100+ABS('F-2-5'!E50-'F-2-5'!I50)/ABS('F-2-5'!E50/100),0),ROUND(100-ABS('F-2-5'!E50-'F-2-5'!I50)/ABS('F-2-5'!E50/100),0))&amp;"】"))</f>
        <v/>
      </c>
      <c r="J50" s="224" t="str">
        <f>IF('F-2-5'!J50="","","【"&amp;(IF('F-2-5'!J50&gt;='F-2-5'!E50,ROUND(100+ABS('F-2-5'!E50-'F-2-5'!J50)/ABS('F-2-5'!E50/100),0),ROUND(100-ABS('F-2-5'!E50-'F-2-5'!J50)/ABS('F-2-5'!E50/100),0))&amp;"】"))</f>
        <v/>
      </c>
      <c r="K50" s="218" t="str">
        <f>IF('F-2-5'!K50="","",'F-2-5'!K50)</f>
        <v/>
      </c>
    </row>
    <row r="51" spans="1:11" x14ac:dyDescent="0.15">
      <c r="A51"/>
      <c r="B51" s="1419" t="s">
        <v>167</v>
      </c>
      <c r="C51" s="170" t="s">
        <v>773</v>
      </c>
      <c r="D51" s="171"/>
      <c r="E51" s="172" t="str">
        <f>IF('F-2-5'!E51="","","【"&amp;(IF(ABS('F-2-5'!E51)&gt;0,100,"0")&amp;"】"))</f>
        <v/>
      </c>
      <c r="F51" s="172" t="str">
        <f>IF('F-2-5'!F51="","","【"&amp;(IF('F-2-5'!F51&gt;='F-2-5'!E51,ROUND(100+ABS('F-2-5'!E51-'F-2-5'!F51)/ABS('F-2-5'!E51/100),0),ROUND(100-ABS('F-2-5'!E51-'F-2-5'!F51)/ABS('F-2-5'!E51/100),0))&amp;"】"))</f>
        <v/>
      </c>
      <c r="G51" s="172" t="str">
        <f>IF('F-2-5'!G51="","","【"&amp;(IF('F-2-5'!G51&gt;='F-2-5'!E51,ROUND(100+ABS('F-2-5'!E51-'F-2-5'!G51)/ABS('F-2-5'!E51/100),0),ROUND(100-ABS('F-2-5'!E51-'F-2-5'!G51)/ABS('F-2-5'!E51/100),0))&amp;"】"))</f>
        <v/>
      </c>
      <c r="H51" s="172" t="str">
        <f>IF('F-2-5'!H51="","","【"&amp;(IF('F-2-5'!H51&gt;='F-2-5'!E51,ROUND(100+ABS('F-2-5'!E51-'F-2-5'!H51)/ABS('F-2-5'!E51/100),0),ROUND(100-ABS('F-2-5'!E51-'F-2-5'!H51)/ABS('F-2-5'!E51/100),0))&amp;"】"))</f>
        <v/>
      </c>
      <c r="I51" s="172" t="str">
        <f>IF('F-2-5'!I51="","","【"&amp;(IF('F-2-5'!I51&gt;='F-2-5'!E51,ROUND(100+ABS('F-2-5'!E51-'F-2-5'!I51)/ABS('F-2-5'!E51/100),0),ROUND(100-ABS('F-2-5'!E51-'F-2-5'!I51)/ABS('F-2-5'!E51/100),0))&amp;"】"))</f>
        <v/>
      </c>
      <c r="J51" s="223" t="str">
        <f>IF('F-2-5'!J51="","","【"&amp;(IF('F-2-5'!J51&gt;='F-2-5'!E51,ROUND(100+ABS('F-2-5'!E51-'F-2-5'!J51)/ABS('F-2-5'!E51/100),0),ROUND(100-ABS('F-2-5'!E51-'F-2-5'!J51)/ABS('F-2-5'!E51/100),0))&amp;"】"))</f>
        <v/>
      </c>
      <c r="K51" s="217" t="str">
        <f>IF('F-2-5'!K51="","",'F-2-5'!K51)</f>
        <v/>
      </c>
    </row>
    <row r="52" spans="1:11" ht="14.25" thickBot="1" x14ac:dyDescent="0.2">
      <c r="A52"/>
      <c r="B52" s="1420"/>
      <c r="C52" s="176" t="s">
        <v>774</v>
      </c>
      <c r="D52" s="177"/>
      <c r="E52" s="178" t="str">
        <f>IF('F-2-5'!E52="","","【"&amp;(IF(ABS('F-2-5'!E52)&gt;0,100,"0")&amp;"】"))</f>
        <v/>
      </c>
      <c r="F52" s="178" t="str">
        <f>IF('F-2-5'!F52="","","【"&amp;(IF('F-2-5'!F52&gt;='F-2-5'!E52,ROUND(100+ABS('F-2-5'!E52-'F-2-5'!F52)/ABS('F-2-5'!E52/100),0),ROUND(100-ABS('F-2-5'!E52-'F-2-5'!F52)/ABS('F-2-5'!E52/100),0))&amp;"】"))</f>
        <v/>
      </c>
      <c r="G52" s="178" t="str">
        <f>IF('F-2-5'!G52="","","【"&amp;(IF('F-2-5'!G52&gt;='F-2-5'!E52,ROUND(100+ABS('F-2-5'!E52-'F-2-5'!G52)/ABS('F-2-5'!E52/100),0),ROUND(100-ABS('F-2-5'!E52-'F-2-5'!G52)/ABS('F-2-5'!E52/100),0))&amp;"】"))</f>
        <v/>
      </c>
      <c r="H52" s="178" t="str">
        <f>IF('F-2-5'!H52="","","【"&amp;(IF('F-2-5'!H52&gt;='F-2-5'!E52,ROUND(100+ABS('F-2-5'!E52-'F-2-5'!H52)/ABS('F-2-5'!E52/100),0),ROUND(100-ABS('F-2-5'!E52-'F-2-5'!H52)/ABS('F-2-5'!E52/100),0))&amp;"】"))</f>
        <v/>
      </c>
      <c r="I52" s="178" t="str">
        <f>IF('F-2-5'!I52="","","【"&amp;(IF('F-2-5'!I52&gt;='F-2-5'!E52,ROUND(100+ABS('F-2-5'!E52-'F-2-5'!I52)/ABS('F-2-5'!E52/100),0),ROUND(100-ABS('F-2-5'!E52-'F-2-5'!I52)/ABS('F-2-5'!E52/100),0))&amp;"】"))</f>
        <v/>
      </c>
      <c r="J52" s="225" t="str">
        <f>IF('F-2-5'!J52="","","【"&amp;(IF('F-2-5'!J52&gt;='F-2-5'!E52,ROUND(100+ABS('F-2-5'!E52-'F-2-5'!J52)/ABS('F-2-5'!E52/100),0),ROUND(100-ABS('F-2-5'!E52-'F-2-5'!J52)/ABS('F-2-5'!E52/100),0))&amp;"】"))</f>
        <v/>
      </c>
      <c r="K52" s="219" t="str">
        <f>IF('F-2-5'!K52="","",'F-2-5'!K52)</f>
        <v/>
      </c>
    </row>
    <row r="53" spans="1:11" ht="14.25" thickTop="1" x14ac:dyDescent="0.15">
      <c r="A53"/>
      <c r="B53" s="1415" t="s">
        <v>775</v>
      </c>
      <c r="C53" s="179" t="s">
        <v>773</v>
      </c>
      <c r="D53" s="180"/>
      <c r="E53" s="181" t="str">
        <f>IF('F-2-5'!E53="","","【"&amp;(IF(ABS('F-2-5'!E53)&gt;0,100,"0")&amp;"】"))</f>
        <v/>
      </c>
      <c r="F53" s="181" t="str">
        <f>IF('F-2-5'!F53="","","【"&amp;(IF('F-2-5'!F53&gt;='F-2-5'!E53,ROUND(100+ABS('F-2-5'!E53-'F-2-5'!F53)/ABS('F-2-5'!E53/100),0),ROUND(100-ABS('F-2-5'!E53-'F-2-5'!F53)/ABS('F-2-5'!E53/100),0))&amp;"】"))</f>
        <v/>
      </c>
      <c r="G53" s="181" t="str">
        <f>IF('F-2-5'!G53="","","【"&amp;(IF('F-2-5'!G53&gt;='F-2-5'!E53,ROUND(100+ABS('F-2-5'!E53-'F-2-5'!G53)/ABS('F-2-5'!E53/100),0),ROUND(100-ABS('F-2-5'!E53-'F-2-5'!G53)/ABS('F-2-5'!E53/100),0))&amp;"】"))</f>
        <v/>
      </c>
      <c r="H53" s="181" t="str">
        <f>IF('F-2-5'!H53="","","【"&amp;(IF('F-2-5'!H53&gt;='F-2-5'!E53,ROUND(100+ABS('F-2-5'!E53-'F-2-5'!H53)/ABS('F-2-5'!E53/100),0),ROUND(100-ABS('F-2-5'!E53-'F-2-5'!H53)/ABS('F-2-5'!E53/100),0))&amp;"】"))</f>
        <v/>
      </c>
      <c r="I53" s="181" t="str">
        <f>IF('F-2-5'!I53="","","【"&amp;(IF('F-2-5'!I53&gt;='F-2-5'!E53,ROUND(100+ABS('F-2-5'!E53-'F-2-5'!I53)/ABS('F-2-5'!E53/100),0),ROUND(100-ABS('F-2-5'!E53-'F-2-5'!I53)/ABS('F-2-5'!E53/100),0))&amp;"】"))</f>
        <v/>
      </c>
      <c r="J53" s="226" t="str">
        <f>IF('F-2-5'!J53="","","【"&amp;(IF('F-2-5'!J53&gt;='F-2-5'!E53,ROUND(100+ABS('F-2-5'!E53-'F-2-5'!J53)/ABS('F-2-5'!E53/100),0),ROUND(100-ABS('F-2-5'!E53-'F-2-5'!J53)/ABS('F-2-5'!E53/100),0))&amp;"】"))</f>
        <v/>
      </c>
      <c r="K53" s="220" t="str">
        <f>IF('F-2-5'!K53="","",'F-2-5'!K53)</f>
        <v/>
      </c>
    </row>
    <row r="54" spans="1:11" ht="14.25" thickBot="1" x14ac:dyDescent="0.2">
      <c r="A54"/>
      <c r="B54" s="1416"/>
      <c r="C54" s="182" t="s">
        <v>774</v>
      </c>
      <c r="D54" s="183"/>
      <c r="E54" s="184" t="str">
        <f>IF('F-2-5'!E54="","","【"&amp;(IF(ABS('F-2-5'!E54)&gt;0,100,"0")&amp;"】"))</f>
        <v/>
      </c>
      <c r="F54" s="184" t="str">
        <f>IF('F-2-5'!F54="","","【"&amp;(IF('F-2-5'!F54&gt;='F-2-5'!E54,ROUND(100+ABS('F-2-5'!E54-'F-2-5'!F54)/ABS('F-2-5'!E54/100),0),ROUND(100-ABS('F-2-5'!E54-'F-2-5'!F54)/ABS('F-2-5'!E54/100),0))&amp;"】"))</f>
        <v/>
      </c>
      <c r="G54" s="184" t="str">
        <f>IF('F-2-5'!G54="","","【"&amp;(IF('F-2-5'!G54&gt;='F-2-5'!E54,ROUND(100+ABS('F-2-5'!E54-'F-2-5'!G54)/ABS('F-2-5'!E54/100),0),ROUND(100-ABS('F-2-5'!E54-'F-2-5'!G54)/ABS('F-2-5'!E54/100),0))&amp;"】"))</f>
        <v/>
      </c>
      <c r="H54" s="184" t="str">
        <f>IF('F-2-5'!H54="","","【"&amp;(IF('F-2-5'!H54&gt;='F-2-5'!E54,ROUND(100+ABS('F-2-5'!E54-'F-2-5'!H54)/ABS('F-2-5'!E54/100),0),ROUND(100-ABS('F-2-5'!E54-'F-2-5'!H54)/ABS('F-2-5'!E54/100),0))&amp;"】"))</f>
        <v/>
      </c>
      <c r="I54" s="184" t="str">
        <f>IF('F-2-5'!I54="","","【"&amp;(IF('F-2-5'!I54&gt;='F-2-5'!E54,ROUND(100+ABS('F-2-5'!E54-'F-2-5'!I54)/ABS('F-2-5'!E54/100),0),ROUND(100-ABS('F-2-5'!E54-'F-2-5'!I54)/ABS('F-2-5'!E54/100),0))&amp;"】"))</f>
        <v/>
      </c>
      <c r="J54" s="227" t="str">
        <f>IF('F-2-5'!J54="","","【"&amp;(IF('F-2-5'!J54&gt;='F-2-5'!E54,ROUND(100+ABS('F-2-5'!E54-'F-2-5'!J54)/ABS('F-2-5'!E54/100),0),ROUND(100-ABS('F-2-5'!E54-'F-2-5'!J54)/ABS('F-2-5'!E54/100),0))&amp;"】"))</f>
        <v/>
      </c>
      <c r="K54" s="221" t="str">
        <f>IF('F-2-5'!K54="","",'F-2-5'!K54)</f>
        <v/>
      </c>
    </row>
    <row r="55" spans="1:11" x14ac:dyDescent="0.15">
      <c r="A55"/>
      <c r="B55"/>
      <c r="C55"/>
      <c r="D55"/>
      <c r="E55" s="185"/>
      <c r="F55" s="185"/>
      <c r="G55" s="185"/>
      <c r="H55" s="185"/>
      <c r="I55" s="185"/>
      <c r="J55" s="185"/>
      <c r="K55" s="185"/>
    </row>
    <row r="56" spans="1:11" ht="14.25" thickBot="1" x14ac:dyDescent="0.2">
      <c r="A56"/>
      <c r="B56" s="169" t="str">
        <f>'F-2-5'!B56</f>
        <v>６．原材料</v>
      </c>
      <c r="C56" s="840" t="str">
        <f>IF('F-2-5'!C56="","",'F-2-5'!C56)</f>
        <v>（　　　　　　　　　　　　　　　　　）</v>
      </c>
      <c r="D56" s="5"/>
      <c r="E56"/>
      <c r="F56"/>
      <c r="G56"/>
      <c r="H56"/>
      <c r="I56"/>
      <c r="J56"/>
      <c r="K56"/>
    </row>
    <row r="57" spans="1:11" ht="30.75" customHeight="1" x14ac:dyDescent="0.15">
      <c r="A57"/>
      <c r="B57" s="1424"/>
      <c r="C57" s="1425"/>
      <c r="D57" s="1426"/>
      <c r="E57" s="816" t="s">
        <v>766</v>
      </c>
      <c r="F57" s="816" t="s">
        <v>767</v>
      </c>
      <c r="G57" s="816" t="s">
        <v>768</v>
      </c>
      <c r="H57" s="816" t="s">
        <v>769</v>
      </c>
      <c r="I57" s="816" t="s">
        <v>770</v>
      </c>
      <c r="J57" s="1417" t="s">
        <v>659</v>
      </c>
      <c r="K57" s="1418"/>
    </row>
    <row r="58" spans="1:11" ht="30.75" customHeight="1" x14ac:dyDescent="0.15">
      <c r="A58"/>
      <c r="B58" s="222"/>
      <c r="C58" s="229"/>
      <c r="D58" s="657"/>
      <c r="E58" s="656"/>
      <c r="F58" s="230"/>
      <c r="G58" s="230"/>
      <c r="H58" s="230"/>
      <c r="I58" s="230"/>
      <c r="J58" s="200"/>
      <c r="K58" s="228" t="s">
        <v>771</v>
      </c>
    </row>
    <row r="59" spans="1:11" x14ac:dyDescent="0.15">
      <c r="A59"/>
      <c r="B59" s="1419" t="s">
        <v>772</v>
      </c>
      <c r="C59" s="170" t="s">
        <v>773</v>
      </c>
      <c r="D59" s="171"/>
      <c r="E59" s="172" t="str">
        <f>IF('F-2-5'!E59="","","【"&amp;(IF(ABS('F-2-5'!E59)&gt;0,100,"0")&amp;"】"))</f>
        <v/>
      </c>
      <c r="F59" s="172" t="str">
        <f>IF('F-2-5'!F59="","","【"&amp;(IF('F-2-5'!F59&gt;='F-2-5'!E59,ROUND(100+ABS('F-2-5'!E59-'F-2-5'!F59)/ABS('F-2-5'!E59/100),0),ROUND(100-ABS('F-2-5'!E59-'F-2-5'!F59)/ABS('F-2-5'!E59/100),0))&amp;"】"))</f>
        <v/>
      </c>
      <c r="G59" s="172" t="str">
        <f>IF('F-2-5'!G59="","","【"&amp;(IF('F-2-5'!G59&gt;='F-2-5'!E59,ROUND(100+ABS('F-2-5'!E59-'F-2-5'!G59)/ABS('F-2-5'!E59/100),0),ROUND(100-ABS('F-2-5'!E59-'F-2-5'!G59)/ABS('F-2-5'!E59/100),0))&amp;"】"))</f>
        <v/>
      </c>
      <c r="H59" s="172" t="str">
        <f>IF('F-2-5'!H59="","","【"&amp;(IF('F-2-5'!H59&gt;='F-2-5'!E59,ROUND(100+ABS('F-2-5'!E59-'F-2-5'!H59)/ABS('F-2-5'!E59/100),0),ROUND(100-ABS('F-2-5'!E59-'F-2-5'!H59)/ABS('F-2-5'!E59/100),0))&amp;"】"))</f>
        <v/>
      </c>
      <c r="I59" s="172" t="str">
        <f>IF('F-2-5'!I59="","","【"&amp;(IF('F-2-5'!I59&gt;='F-2-5'!E59,ROUND(100+ABS('F-2-5'!E59-'F-2-5'!I59)/ABS('F-2-5'!E59/100),0),ROUND(100-ABS('F-2-5'!E59-'F-2-5'!I59)/ABS('F-2-5'!E59/100),0))&amp;"】"))</f>
        <v/>
      </c>
      <c r="J59" s="172" t="str">
        <f>IF('F-2-5'!J59="","","【"&amp;(IF('F-2-5'!J59&gt;='F-2-5'!E59,ROUND(100+ABS('F-2-5'!E59-'F-2-5'!J59)/ABS('F-2-5'!E59/100),0),ROUND(100-ABS('F-2-5'!E59-'F-2-5'!J59)/ABS('F-2-5'!E59/100),0))&amp;"】"))</f>
        <v/>
      </c>
      <c r="K59" s="217" t="str">
        <f>IF('F-2-5'!K59="","",'F-2-5'!K59)</f>
        <v/>
      </c>
    </row>
    <row r="60" spans="1:11" x14ac:dyDescent="0.15">
      <c r="A60"/>
      <c r="B60" s="1419"/>
      <c r="C60" s="173" t="s">
        <v>774</v>
      </c>
      <c r="D60" s="174"/>
      <c r="E60" s="175" t="str">
        <f>IF('F-2-5'!E60="","","【"&amp;(IF(ABS('F-2-5'!E60)&gt;0,100,"0")&amp;"】"))</f>
        <v/>
      </c>
      <c r="F60" s="175" t="str">
        <f>IF('F-2-5'!F60="","","【"&amp;(IF('F-2-5'!F60&gt;='F-2-5'!E60,ROUND(100+ABS('F-2-5'!E60-'F-2-5'!F60)/ABS('F-2-5'!E60/100),0),ROUND(100-ABS('F-2-5'!E60-'F-2-5'!F60)/ABS('F-2-5'!E60/100),0))&amp;"】"))</f>
        <v/>
      </c>
      <c r="G60" s="175" t="str">
        <f>IF('F-2-5'!G60="","","【"&amp;(IF('F-2-5'!G60&gt;='F-2-5'!E60,ROUND(100+ABS('F-2-5'!E60-'F-2-5'!G60)/ABS('F-2-5'!E60/100),0),ROUND(100-ABS('F-2-5'!E60-'F-2-5'!G60)/ABS('F-2-5'!E60/100),0))&amp;"】"))</f>
        <v/>
      </c>
      <c r="H60" s="175" t="str">
        <f>IF('F-2-5'!H60="","","【"&amp;(IF('F-2-5'!H60&gt;='F-2-5'!E60,ROUND(100+ABS('F-2-5'!E60-'F-2-5'!H60)/ABS('F-2-5'!E60/100),0),ROUND(100-ABS('F-2-5'!E60-'F-2-5'!H60)/ABS('F-2-5'!E60/100),0))&amp;"】"))</f>
        <v/>
      </c>
      <c r="I60" s="175" t="str">
        <f>IF('F-2-5'!I60="","","【"&amp;(IF('F-2-5'!I60&gt;='F-2-5'!E60,ROUND(100+ABS('F-2-5'!E60-'F-2-5'!I60)/ABS('F-2-5'!E60/100),0),ROUND(100-ABS('F-2-5'!E60-'F-2-5'!I60)/ABS('F-2-5'!E60/100),0))&amp;"】"))</f>
        <v/>
      </c>
      <c r="J60" s="224" t="str">
        <f>IF('F-2-5'!J60="","","【"&amp;(IF('F-2-5'!J60&gt;='F-2-5'!E60,ROUND(100+ABS('F-2-5'!E60-'F-2-5'!J60)/ABS('F-2-5'!E60/100),0),ROUND(100-ABS('F-2-5'!E60-'F-2-5'!J60)/ABS('F-2-5'!E60/100),0))&amp;"】"))</f>
        <v/>
      </c>
      <c r="K60" s="218" t="str">
        <f>IF('F-2-5'!K60="","",'F-2-5'!K60)</f>
        <v/>
      </c>
    </row>
    <row r="61" spans="1:11" x14ac:dyDescent="0.15">
      <c r="A61"/>
      <c r="B61" s="1419" t="s">
        <v>167</v>
      </c>
      <c r="C61" s="170" t="s">
        <v>773</v>
      </c>
      <c r="D61" s="171"/>
      <c r="E61" s="172" t="str">
        <f>IF('F-2-5'!E61="","","【"&amp;(IF(ABS('F-2-5'!E61)&gt;0,100,"0")&amp;"】"))</f>
        <v/>
      </c>
      <c r="F61" s="172" t="str">
        <f>IF('F-2-5'!F61="","","【"&amp;(IF('F-2-5'!F61&gt;='F-2-5'!E61,ROUND(100+ABS('F-2-5'!E61-'F-2-5'!F61)/ABS('F-2-5'!E61/100),0),ROUND(100-ABS('F-2-5'!E61-'F-2-5'!F61)/ABS('F-2-5'!E61/100),0))&amp;"】"))</f>
        <v/>
      </c>
      <c r="G61" s="172" t="str">
        <f>IF('F-2-5'!G61="","","【"&amp;(IF('F-2-5'!G61&gt;='F-2-5'!E61,ROUND(100+ABS('F-2-5'!E61-'F-2-5'!G61)/ABS('F-2-5'!E61/100),0),ROUND(100-ABS('F-2-5'!E61-'F-2-5'!G61)/ABS('F-2-5'!E61/100),0))&amp;"】"))</f>
        <v/>
      </c>
      <c r="H61" s="172" t="str">
        <f>IF('F-2-5'!H61="","","【"&amp;(IF('F-2-5'!H61&gt;='F-2-5'!E61,ROUND(100+ABS('F-2-5'!E61-'F-2-5'!H61)/ABS('F-2-5'!E61/100),0),ROUND(100-ABS('F-2-5'!E61-'F-2-5'!H61)/ABS('F-2-5'!E61/100),0))&amp;"】"))</f>
        <v/>
      </c>
      <c r="I61" s="172" t="str">
        <f>IF('F-2-5'!I61="","","【"&amp;(IF('F-2-5'!I61&gt;='F-2-5'!E61,ROUND(100+ABS('F-2-5'!E61-'F-2-5'!I61)/ABS('F-2-5'!E61/100),0),ROUND(100-ABS('F-2-5'!E61-'F-2-5'!I61)/ABS('F-2-5'!E61/100),0))&amp;"】"))</f>
        <v/>
      </c>
      <c r="J61" s="223" t="str">
        <f>IF('F-2-5'!J61="","","【"&amp;(IF('F-2-5'!J61&gt;='F-2-5'!E61,ROUND(100+ABS('F-2-5'!E61-'F-2-5'!J61)/ABS('F-2-5'!E61/100),0),ROUND(100-ABS('F-2-5'!E61-'F-2-5'!J61)/ABS('F-2-5'!E61/100),0))&amp;"】"))</f>
        <v/>
      </c>
      <c r="K61" s="217" t="str">
        <f>IF('F-2-5'!K61="","",'F-2-5'!K61)</f>
        <v/>
      </c>
    </row>
    <row r="62" spans="1:11" ht="14.25" thickBot="1" x14ac:dyDescent="0.2">
      <c r="A62"/>
      <c r="B62" s="1420"/>
      <c r="C62" s="176" t="s">
        <v>774</v>
      </c>
      <c r="D62" s="177"/>
      <c r="E62" s="178" t="str">
        <f>IF('F-2-5'!E62="","","【"&amp;(IF(ABS('F-2-5'!E62)&gt;0,100,"0")&amp;"】"))</f>
        <v/>
      </c>
      <c r="F62" s="178" t="str">
        <f>IF('F-2-5'!F62="","","【"&amp;(IF('F-2-5'!F62&gt;='F-2-5'!E62,ROUND(100+ABS('F-2-5'!E62-'F-2-5'!F62)/ABS('F-2-5'!E62/100),0),ROUND(100-ABS('F-2-5'!E62-'F-2-5'!F62)/ABS('F-2-5'!E62/100),0))&amp;"】"))</f>
        <v/>
      </c>
      <c r="G62" s="178" t="str">
        <f>IF('F-2-5'!G62="","","【"&amp;(IF('F-2-5'!G62&gt;='F-2-5'!E62,ROUND(100+ABS('F-2-5'!E62-'F-2-5'!G62)/ABS('F-2-5'!E62/100),0),ROUND(100-ABS('F-2-5'!E62-'F-2-5'!G62)/ABS('F-2-5'!E62/100),0))&amp;"】"))</f>
        <v/>
      </c>
      <c r="H62" s="178" t="str">
        <f>IF('F-2-5'!H62="","","【"&amp;(IF('F-2-5'!H62&gt;='F-2-5'!E62,ROUND(100+ABS('F-2-5'!E62-'F-2-5'!H62)/ABS('F-2-5'!E62/100),0),ROUND(100-ABS('F-2-5'!E62-'F-2-5'!H62)/ABS('F-2-5'!E62/100),0))&amp;"】"))</f>
        <v/>
      </c>
      <c r="I62" s="178" t="str">
        <f>IF('F-2-5'!I62="","","【"&amp;(IF('F-2-5'!I62&gt;='F-2-5'!E62,ROUND(100+ABS('F-2-5'!E62-'F-2-5'!I62)/ABS('F-2-5'!E62/100),0),ROUND(100-ABS('F-2-5'!E62-'F-2-5'!I62)/ABS('F-2-5'!E62/100),0))&amp;"】"))</f>
        <v/>
      </c>
      <c r="J62" s="225" t="str">
        <f>IF('F-2-5'!J62="","","【"&amp;(IF('F-2-5'!J62&gt;='F-2-5'!E62,ROUND(100+ABS('F-2-5'!E62-'F-2-5'!J62)/ABS('F-2-5'!E62/100),0),ROUND(100-ABS('F-2-5'!E62-'F-2-5'!J62)/ABS('F-2-5'!E62/100),0))&amp;"】"))</f>
        <v/>
      </c>
      <c r="K62" s="219" t="str">
        <f>IF('F-2-5'!K62="","",'F-2-5'!K62)</f>
        <v/>
      </c>
    </row>
    <row r="63" spans="1:11" ht="14.25" thickTop="1" x14ac:dyDescent="0.15">
      <c r="A63"/>
      <c r="B63" s="1415" t="s">
        <v>775</v>
      </c>
      <c r="C63" s="179" t="s">
        <v>773</v>
      </c>
      <c r="D63" s="180"/>
      <c r="E63" s="181" t="str">
        <f>IF('F-2-5'!E63="","","【"&amp;(IF(ABS('F-2-5'!E63)&gt;0,100,"0")&amp;"】"))</f>
        <v/>
      </c>
      <c r="F63" s="181" t="str">
        <f>IF('F-2-5'!F63="","","【"&amp;(IF('F-2-5'!F63&gt;='F-2-5'!E63,ROUND(100+ABS('F-2-5'!E63-'F-2-5'!F63)/ABS('F-2-5'!E63/100),0),ROUND(100-ABS('F-2-5'!E63-'F-2-5'!F63)/ABS('F-2-5'!E63/100),0))&amp;"】"))</f>
        <v/>
      </c>
      <c r="G63" s="181" t="str">
        <f>IF('F-2-5'!G63="","","【"&amp;(IF('F-2-5'!G63&gt;='F-2-5'!E63,ROUND(100+ABS('F-2-5'!E63-'F-2-5'!G63)/ABS('F-2-5'!E63/100),0),ROUND(100-ABS('F-2-5'!E63-'F-2-5'!G63)/ABS('F-2-5'!E63/100),0))&amp;"】"))</f>
        <v/>
      </c>
      <c r="H63" s="181" t="str">
        <f>IF('F-2-5'!H63="","","【"&amp;(IF('F-2-5'!H63&gt;='F-2-5'!E63,ROUND(100+ABS('F-2-5'!E63-'F-2-5'!H63)/ABS('F-2-5'!E63/100),0),ROUND(100-ABS('F-2-5'!E63-'F-2-5'!H63)/ABS('F-2-5'!E63/100),0))&amp;"】"))</f>
        <v/>
      </c>
      <c r="I63" s="181" t="str">
        <f>IF('F-2-5'!I63="","","【"&amp;(IF('F-2-5'!I63&gt;='F-2-5'!E63,ROUND(100+ABS('F-2-5'!E63-'F-2-5'!I63)/ABS('F-2-5'!E63/100),0),ROUND(100-ABS('F-2-5'!E63-'F-2-5'!I63)/ABS('F-2-5'!E63/100),0))&amp;"】"))</f>
        <v/>
      </c>
      <c r="J63" s="226" t="str">
        <f>IF('F-2-5'!J63="","","【"&amp;(IF('F-2-5'!J63&gt;='F-2-5'!E63,ROUND(100+ABS('F-2-5'!E63-'F-2-5'!J63)/ABS('F-2-5'!E63/100),0),ROUND(100-ABS('F-2-5'!E63-'F-2-5'!J63)/ABS('F-2-5'!E63/100),0))&amp;"】"))</f>
        <v/>
      </c>
      <c r="K63" s="220" t="str">
        <f>IF('F-2-5'!K63="","",'F-2-5'!K63)</f>
        <v/>
      </c>
    </row>
    <row r="64" spans="1:11" ht="14.25" thickBot="1" x14ac:dyDescent="0.2">
      <c r="A64"/>
      <c r="B64" s="1416"/>
      <c r="C64" s="182" t="s">
        <v>774</v>
      </c>
      <c r="D64" s="183"/>
      <c r="E64" s="184" t="str">
        <f>IF('F-2-5'!E64="","","【"&amp;(IF(ABS('F-2-5'!E64)&gt;0,100,"0")&amp;"】"))</f>
        <v/>
      </c>
      <c r="F64" s="184" t="str">
        <f>IF('F-2-5'!F64="","","【"&amp;(IF('F-2-5'!F64&gt;='F-2-5'!E64,ROUND(100+ABS('F-2-5'!E64-'F-2-5'!F64)/ABS('F-2-5'!E64/100),0),ROUND(100-ABS('F-2-5'!E64-'F-2-5'!F64)/ABS('F-2-5'!E64/100),0))&amp;"】"))</f>
        <v/>
      </c>
      <c r="G64" s="184" t="str">
        <f>IF('F-2-5'!G64="","","【"&amp;(IF('F-2-5'!G64&gt;='F-2-5'!E64,ROUND(100+ABS('F-2-5'!E64-'F-2-5'!G64)/ABS('F-2-5'!E64/100),0),ROUND(100-ABS('F-2-5'!E64-'F-2-5'!G64)/ABS('F-2-5'!E64/100),0))&amp;"】"))</f>
        <v/>
      </c>
      <c r="H64" s="184" t="str">
        <f>IF('F-2-5'!H64="","","【"&amp;(IF('F-2-5'!H64&gt;='F-2-5'!E64,ROUND(100+ABS('F-2-5'!E64-'F-2-5'!H64)/ABS('F-2-5'!E64/100),0),ROUND(100-ABS('F-2-5'!E64-'F-2-5'!H64)/ABS('F-2-5'!E64/100),0))&amp;"】"))</f>
        <v/>
      </c>
      <c r="I64" s="184" t="str">
        <f>IF('F-2-5'!I64="","","【"&amp;(IF('F-2-5'!I64&gt;='F-2-5'!E64,ROUND(100+ABS('F-2-5'!E64-'F-2-5'!I64)/ABS('F-2-5'!E64/100),0),ROUND(100-ABS('F-2-5'!E64-'F-2-5'!I64)/ABS('F-2-5'!E64/100),0))&amp;"】"))</f>
        <v/>
      </c>
      <c r="J64" s="227" t="str">
        <f>IF('F-2-5'!J64="","","【"&amp;(IF('F-2-5'!J64&gt;='F-2-5'!E64,ROUND(100+ABS('F-2-5'!E64-'F-2-5'!J64)/ABS('F-2-5'!E64/100),0),ROUND(100-ABS('F-2-5'!E64-'F-2-5'!J64)/ABS('F-2-5'!E64/100),0))&amp;"】"))</f>
        <v/>
      </c>
      <c r="K64" s="221" t="str">
        <f>IF('F-2-5'!K64="","",'F-2-5'!K64)</f>
        <v/>
      </c>
    </row>
    <row r="65" spans="1:11" x14ac:dyDescent="0.15">
      <c r="B65"/>
      <c r="C65"/>
      <c r="D65"/>
      <c r="E65" s="185"/>
      <c r="F65" s="185"/>
      <c r="G65" s="185"/>
      <c r="H65" s="185"/>
      <c r="I65" s="185"/>
      <c r="J65" s="185"/>
      <c r="K65" s="185"/>
    </row>
    <row r="66" spans="1:11" ht="14.25" thickBot="1" x14ac:dyDescent="0.2">
      <c r="A66"/>
      <c r="B66" s="169" t="str">
        <f>'F-2-5'!B66</f>
        <v>７．副材料</v>
      </c>
      <c r="C66" s="840" t="str">
        <f>IF('F-2-5'!C66="","",'F-2-5'!C66)</f>
        <v>（　　　　　　　　　　　　　　　　　）</v>
      </c>
      <c r="D66" s="5"/>
      <c r="E66"/>
      <c r="F66"/>
      <c r="G66"/>
      <c r="H66"/>
      <c r="I66"/>
      <c r="J66"/>
      <c r="K66"/>
    </row>
    <row r="67" spans="1:11" ht="30.75" customHeight="1" x14ac:dyDescent="0.15">
      <c r="A67"/>
      <c r="B67" s="1424"/>
      <c r="C67" s="1425"/>
      <c r="D67" s="1426"/>
      <c r="E67" s="816" t="s">
        <v>766</v>
      </c>
      <c r="F67" s="816" t="s">
        <v>767</v>
      </c>
      <c r="G67" s="816" t="s">
        <v>768</v>
      </c>
      <c r="H67" s="816" t="s">
        <v>769</v>
      </c>
      <c r="I67" s="816" t="s">
        <v>770</v>
      </c>
      <c r="J67" s="1417" t="s">
        <v>659</v>
      </c>
      <c r="K67" s="1418"/>
    </row>
    <row r="68" spans="1:11" ht="30.75" customHeight="1" x14ac:dyDescent="0.15">
      <c r="A68"/>
      <c r="B68" s="222"/>
      <c r="C68" s="229"/>
      <c r="D68" s="657"/>
      <c r="E68" s="656"/>
      <c r="F68" s="230"/>
      <c r="G68" s="230"/>
      <c r="H68" s="230"/>
      <c r="I68" s="230"/>
      <c r="J68" s="200"/>
      <c r="K68" s="228" t="s">
        <v>771</v>
      </c>
    </row>
    <row r="69" spans="1:11" x14ac:dyDescent="0.15">
      <c r="A69"/>
      <c r="B69" s="1419" t="s">
        <v>772</v>
      </c>
      <c r="C69" s="170" t="s">
        <v>773</v>
      </c>
      <c r="D69" s="171"/>
      <c r="E69" s="172" t="str">
        <f>IF('F-2-5'!E69="","","【"&amp;(IF(ABS('F-2-5'!E69)&gt;0,100,"0")&amp;"】"))</f>
        <v/>
      </c>
      <c r="F69" s="172" t="str">
        <f>IF('F-2-5'!F69="","","【"&amp;(IF('F-2-5'!F69&gt;='F-2-5'!E69,ROUND(100+ABS('F-2-5'!E69-'F-2-5'!F69)/ABS('F-2-5'!E69/100),0),ROUND(100-ABS('F-2-5'!E69-'F-2-5'!F69)/ABS('F-2-5'!E69/100),0))&amp;"】"))</f>
        <v/>
      </c>
      <c r="G69" s="172" t="str">
        <f>IF('F-2-5'!G69="","","【"&amp;(IF('F-2-5'!G69&gt;='F-2-5'!E69,ROUND(100+ABS('F-2-5'!E69-'F-2-5'!G69)/ABS('F-2-5'!E69/100),0),ROUND(100-ABS('F-2-5'!E69-'F-2-5'!G69)/ABS('F-2-5'!E69/100),0))&amp;"】"))</f>
        <v/>
      </c>
      <c r="H69" s="172" t="str">
        <f>IF('F-2-5'!H69="","","【"&amp;(IF('F-2-5'!H69&gt;='F-2-5'!E69,ROUND(100+ABS('F-2-5'!E69-'F-2-5'!H69)/ABS('F-2-5'!E69/100),0),ROUND(100-ABS('F-2-5'!E69-'F-2-5'!H69)/ABS('F-2-5'!E69/100),0))&amp;"】"))</f>
        <v/>
      </c>
      <c r="I69" s="172" t="str">
        <f>IF('F-2-5'!I69="","","【"&amp;(IF('F-2-5'!I69&gt;='F-2-5'!E69,ROUND(100+ABS('F-2-5'!E69-'F-2-5'!I69)/ABS('F-2-5'!E69/100),0),ROUND(100-ABS('F-2-5'!E69-'F-2-5'!I69)/ABS('F-2-5'!E69/100),0))&amp;"】"))</f>
        <v/>
      </c>
      <c r="J69" s="172" t="str">
        <f>IF('F-2-5'!J69="","","【"&amp;(IF('F-2-5'!J69&gt;='F-2-5'!E69,ROUND(100+ABS('F-2-5'!E69-'F-2-5'!J69)/ABS('F-2-5'!E69/100),0),ROUND(100-ABS('F-2-5'!E69-'F-2-5'!J69)/ABS('F-2-5'!E69/100),0))&amp;"】"))</f>
        <v/>
      </c>
      <c r="K69" s="217" t="str">
        <f>IF('F-2-5'!K69="","",'F-2-5'!K69)</f>
        <v/>
      </c>
    </row>
    <row r="70" spans="1:11" x14ac:dyDescent="0.15">
      <c r="A70"/>
      <c r="B70" s="1419"/>
      <c r="C70" s="173" t="s">
        <v>774</v>
      </c>
      <c r="D70" s="174"/>
      <c r="E70" s="175" t="str">
        <f>IF('F-2-5'!E70="","","【"&amp;(IF(ABS('F-2-5'!E70)&gt;0,100,"0")&amp;"】"))</f>
        <v/>
      </c>
      <c r="F70" s="175" t="str">
        <f>IF('F-2-5'!F70="","","【"&amp;(IF('F-2-5'!F70&gt;='F-2-5'!E70,ROUND(100+ABS('F-2-5'!E70-'F-2-5'!F70)/ABS('F-2-5'!E70/100),0),ROUND(100-ABS('F-2-5'!E70-'F-2-5'!F70)/ABS('F-2-5'!E70/100),0))&amp;"】"))</f>
        <v/>
      </c>
      <c r="G70" s="175" t="str">
        <f>IF('F-2-5'!G70="","","【"&amp;(IF('F-2-5'!G70&gt;='F-2-5'!E70,ROUND(100+ABS('F-2-5'!E70-'F-2-5'!G70)/ABS('F-2-5'!E70/100),0),ROUND(100-ABS('F-2-5'!E70-'F-2-5'!G70)/ABS('F-2-5'!E70/100),0))&amp;"】"))</f>
        <v/>
      </c>
      <c r="H70" s="175" t="str">
        <f>IF('F-2-5'!H70="","","【"&amp;(IF('F-2-5'!H70&gt;='F-2-5'!E70,ROUND(100+ABS('F-2-5'!E70-'F-2-5'!H70)/ABS('F-2-5'!E70/100),0),ROUND(100-ABS('F-2-5'!E70-'F-2-5'!H70)/ABS('F-2-5'!E70/100),0))&amp;"】"))</f>
        <v/>
      </c>
      <c r="I70" s="175" t="str">
        <f>IF('F-2-5'!I70="","","【"&amp;(IF('F-2-5'!I70&gt;='F-2-5'!E70,ROUND(100+ABS('F-2-5'!E70-'F-2-5'!I70)/ABS('F-2-5'!E70/100),0),ROUND(100-ABS('F-2-5'!E70-'F-2-5'!I70)/ABS('F-2-5'!E70/100),0))&amp;"】"))</f>
        <v/>
      </c>
      <c r="J70" s="224" t="str">
        <f>IF('F-2-5'!J70="","","【"&amp;(IF('F-2-5'!J70&gt;='F-2-5'!E70,ROUND(100+ABS('F-2-5'!E70-'F-2-5'!J70)/ABS('F-2-5'!E70/100),0),ROUND(100-ABS('F-2-5'!E70-'F-2-5'!J70)/ABS('F-2-5'!E70/100),0))&amp;"】"))</f>
        <v/>
      </c>
      <c r="K70" s="218" t="str">
        <f>IF('F-2-5'!K70="","",'F-2-5'!K70)</f>
        <v/>
      </c>
    </row>
    <row r="71" spans="1:11" x14ac:dyDescent="0.15">
      <c r="A71"/>
      <c r="B71" s="1419" t="s">
        <v>167</v>
      </c>
      <c r="C71" s="170" t="s">
        <v>773</v>
      </c>
      <c r="D71" s="171"/>
      <c r="E71" s="172" t="str">
        <f>IF('F-2-5'!E71="","","【"&amp;(IF(ABS('F-2-5'!E71)&gt;0,100,"0")&amp;"】"))</f>
        <v/>
      </c>
      <c r="F71" s="172" t="str">
        <f>IF('F-2-5'!F71="","","【"&amp;(IF('F-2-5'!F71&gt;='F-2-5'!E71,ROUND(100+ABS('F-2-5'!E71-'F-2-5'!F71)/ABS('F-2-5'!E71/100),0),ROUND(100-ABS('F-2-5'!E71-'F-2-5'!F71)/ABS('F-2-5'!E71/100),0))&amp;"】"))</f>
        <v/>
      </c>
      <c r="G71" s="172" t="str">
        <f>IF('F-2-5'!G71="","","【"&amp;(IF('F-2-5'!G71&gt;='F-2-5'!E71,ROUND(100+ABS('F-2-5'!E71-'F-2-5'!G71)/ABS('F-2-5'!E71/100),0),ROUND(100-ABS('F-2-5'!E71-'F-2-5'!G71)/ABS('F-2-5'!E71/100),0))&amp;"】"))</f>
        <v/>
      </c>
      <c r="H71" s="172" t="str">
        <f>IF('F-2-5'!H71="","","【"&amp;(IF('F-2-5'!H71&gt;='F-2-5'!E71,ROUND(100+ABS('F-2-5'!E71-'F-2-5'!H71)/ABS('F-2-5'!E71/100),0),ROUND(100-ABS('F-2-5'!E71-'F-2-5'!H71)/ABS('F-2-5'!E71/100),0))&amp;"】"))</f>
        <v/>
      </c>
      <c r="I71" s="172" t="str">
        <f>IF('F-2-5'!I71="","","【"&amp;(IF('F-2-5'!I71&gt;='F-2-5'!E71,ROUND(100+ABS('F-2-5'!E71-'F-2-5'!I71)/ABS('F-2-5'!E71/100),0),ROUND(100-ABS('F-2-5'!E71-'F-2-5'!I71)/ABS('F-2-5'!E71/100),0))&amp;"】"))</f>
        <v/>
      </c>
      <c r="J71" s="223" t="str">
        <f>IF('F-2-5'!J71="","","【"&amp;(IF('F-2-5'!J71&gt;='F-2-5'!E71,ROUND(100+ABS('F-2-5'!E71-'F-2-5'!J71)/ABS('F-2-5'!E71/100),0),ROUND(100-ABS('F-2-5'!E71-'F-2-5'!J71)/ABS('F-2-5'!E71/100),0))&amp;"】"))</f>
        <v/>
      </c>
      <c r="K71" s="217" t="str">
        <f>IF('F-2-5'!K71="","",'F-2-5'!K71)</f>
        <v/>
      </c>
    </row>
    <row r="72" spans="1:11" ht="14.25" thickBot="1" x14ac:dyDescent="0.2">
      <c r="A72"/>
      <c r="B72" s="1420"/>
      <c r="C72" s="176" t="s">
        <v>774</v>
      </c>
      <c r="D72" s="177"/>
      <c r="E72" s="178" t="str">
        <f>IF('F-2-5'!E72="","","【"&amp;(IF(ABS('F-2-5'!E72)&gt;0,100,"0")&amp;"】"))</f>
        <v/>
      </c>
      <c r="F72" s="178" t="str">
        <f>IF('F-2-5'!F72="","","【"&amp;(IF('F-2-5'!F72&gt;='F-2-5'!E72,ROUND(100+ABS('F-2-5'!E72-'F-2-5'!F72)/ABS('F-2-5'!E72/100),0),ROUND(100-ABS('F-2-5'!E72-'F-2-5'!F72)/ABS('F-2-5'!E72/100),0))&amp;"】"))</f>
        <v/>
      </c>
      <c r="G72" s="178" t="str">
        <f>IF('F-2-5'!G72="","","【"&amp;(IF('F-2-5'!G72&gt;='F-2-5'!E72,ROUND(100+ABS('F-2-5'!E72-'F-2-5'!G72)/ABS('F-2-5'!E72/100),0),ROUND(100-ABS('F-2-5'!E72-'F-2-5'!G72)/ABS('F-2-5'!E72/100),0))&amp;"】"))</f>
        <v/>
      </c>
      <c r="H72" s="178" t="str">
        <f>IF('F-2-5'!H72="","","【"&amp;(IF('F-2-5'!H72&gt;='F-2-5'!E72,ROUND(100+ABS('F-2-5'!E72-'F-2-5'!H72)/ABS('F-2-5'!E72/100),0),ROUND(100-ABS('F-2-5'!E72-'F-2-5'!H72)/ABS('F-2-5'!E72/100),0))&amp;"】"))</f>
        <v/>
      </c>
      <c r="I72" s="178" t="str">
        <f>IF('F-2-5'!I72="","","【"&amp;(IF('F-2-5'!I72&gt;='F-2-5'!E72,ROUND(100+ABS('F-2-5'!E72-'F-2-5'!I72)/ABS('F-2-5'!E72/100),0),ROUND(100-ABS('F-2-5'!E72-'F-2-5'!I72)/ABS('F-2-5'!E72/100),0))&amp;"】"))</f>
        <v/>
      </c>
      <c r="J72" s="225" t="str">
        <f>IF('F-2-5'!J72="","","【"&amp;(IF('F-2-5'!J72&gt;='F-2-5'!E72,ROUND(100+ABS('F-2-5'!E72-'F-2-5'!J72)/ABS('F-2-5'!E72/100),0),ROUND(100-ABS('F-2-5'!E72-'F-2-5'!J72)/ABS('F-2-5'!E72/100),0))&amp;"】"))</f>
        <v/>
      </c>
      <c r="K72" s="219" t="str">
        <f>IF('F-2-5'!K72="","",'F-2-5'!K72)</f>
        <v/>
      </c>
    </row>
    <row r="73" spans="1:11" ht="14.25" thickTop="1" x14ac:dyDescent="0.15">
      <c r="A73"/>
      <c r="B73" s="1415" t="s">
        <v>775</v>
      </c>
      <c r="C73" s="179" t="s">
        <v>773</v>
      </c>
      <c r="D73" s="180"/>
      <c r="E73" s="181" t="str">
        <f>IF('F-2-5'!E73="","","【"&amp;(IF(ABS('F-2-5'!E73)&gt;0,100,"0")&amp;"】"))</f>
        <v/>
      </c>
      <c r="F73" s="181" t="str">
        <f>IF('F-2-5'!F73="","","【"&amp;(IF('F-2-5'!F73&gt;='F-2-5'!E73,ROUND(100+ABS('F-2-5'!E73-'F-2-5'!F73)/ABS('F-2-5'!E73/100),0),ROUND(100-ABS('F-2-5'!E73-'F-2-5'!F73)/ABS('F-2-5'!E73/100),0))&amp;"】"))</f>
        <v/>
      </c>
      <c r="G73" s="181" t="str">
        <f>IF('F-2-5'!G73="","","【"&amp;(IF('F-2-5'!G73&gt;='F-2-5'!E73,ROUND(100+ABS('F-2-5'!E73-'F-2-5'!G73)/ABS('F-2-5'!E73/100),0),ROUND(100-ABS('F-2-5'!E73-'F-2-5'!G73)/ABS('F-2-5'!E73/100),0))&amp;"】"))</f>
        <v/>
      </c>
      <c r="H73" s="181" t="str">
        <f>IF('F-2-5'!H73="","","【"&amp;(IF('F-2-5'!H73&gt;='F-2-5'!E73,ROUND(100+ABS('F-2-5'!E73-'F-2-5'!H73)/ABS('F-2-5'!E73/100),0),ROUND(100-ABS('F-2-5'!E73-'F-2-5'!H73)/ABS('F-2-5'!E73/100),0))&amp;"】"))</f>
        <v/>
      </c>
      <c r="I73" s="181" t="str">
        <f>IF('F-2-5'!I73="","","【"&amp;(IF('F-2-5'!I73&gt;='F-2-5'!E73,ROUND(100+ABS('F-2-5'!E73-'F-2-5'!I73)/ABS('F-2-5'!E73/100),0),ROUND(100-ABS('F-2-5'!E73-'F-2-5'!I73)/ABS('F-2-5'!E73/100),0))&amp;"】"))</f>
        <v/>
      </c>
      <c r="J73" s="226" t="str">
        <f>IF('F-2-5'!J73="","","【"&amp;(IF('F-2-5'!J73&gt;='F-2-5'!E73,ROUND(100+ABS('F-2-5'!E73-'F-2-5'!J73)/ABS('F-2-5'!E73/100),0),ROUND(100-ABS('F-2-5'!E73-'F-2-5'!J73)/ABS('F-2-5'!E73/100),0))&amp;"】"))</f>
        <v/>
      </c>
      <c r="K73" s="220" t="str">
        <f>IF('F-2-5'!K73="","",'F-2-5'!K73)</f>
        <v/>
      </c>
    </row>
    <row r="74" spans="1:11" ht="14.25" thickBot="1" x14ac:dyDescent="0.2">
      <c r="A74"/>
      <c r="B74" s="1416"/>
      <c r="C74" s="182" t="s">
        <v>774</v>
      </c>
      <c r="D74" s="183"/>
      <c r="E74" s="184" t="str">
        <f>IF('F-2-5'!E74="","","【"&amp;(IF(ABS('F-2-5'!E74)&gt;0,100,"0")&amp;"】"))</f>
        <v/>
      </c>
      <c r="F74" s="184" t="str">
        <f>IF('F-2-5'!F74="","","【"&amp;(IF('F-2-5'!F74&gt;='F-2-5'!E74,ROUND(100+ABS('F-2-5'!E74-'F-2-5'!F74)/ABS('F-2-5'!E74/100),0),ROUND(100-ABS('F-2-5'!E74-'F-2-5'!F74)/ABS('F-2-5'!E74/100),0))&amp;"】"))</f>
        <v/>
      </c>
      <c r="G74" s="184" t="str">
        <f>IF('F-2-5'!G74="","","【"&amp;(IF('F-2-5'!G74&gt;='F-2-5'!E74,ROUND(100+ABS('F-2-5'!E74-'F-2-5'!G74)/ABS('F-2-5'!E74/100),0),ROUND(100-ABS('F-2-5'!E74-'F-2-5'!G74)/ABS('F-2-5'!E74/100),0))&amp;"】"))</f>
        <v/>
      </c>
      <c r="H74" s="184" t="str">
        <f>IF('F-2-5'!H74="","","【"&amp;(IF('F-2-5'!H74&gt;='F-2-5'!E74,ROUND(100+ABS('F-2-5'!E74-'F-2-5'!H74)/ABS('F-2-5'!E74/100),0),ROUND(100-ABS('F-2-5'!E74-'F-2-5'!H74)/ABS('F-2-5'!E74/100),0))&amp;"】"))</f>
        <v/>
      </c>
      <c r="I74" s="184" t="str">
        <f>IF('F-2-5'!I74="","","【"&amp;(IF('F-2-5'!I74&gt;='F-2-5'!E74,ROUND(100+ABS('F-2-5'!E74-'F-2-5'!I74)/ABS('F-2-5'!E74/100),0),ROUND(100-ABS('F-2-5'!E74-'F-2-5'!I74)/ABS('F-2-5'!E74/100),0))&amp;"】"))</f>
        <v/>
      </c>
      <c r="J74" s="227" t="str">
        <f>IF('F-2-5'!J74="","","【"&amp;(IF('F-2-5'!J74&gt;='F-2-5'!E74,ROUND(100+ABS('F-2-5'!E74-'F-2-5'!J74)/ABS('F-2-5'!E74/100),0),ROUND(100-ABS('F-2-5'!E74-'F-2-5'!J74)/ABS('F-2-5'!E74/100),0))&amp;"】"))</f>
        <v/>
      </c>
      <c r="K74" s="221" t="str">
        <f>IF('F-2-5'!K74="","",'F-2-5'!K74)</f>
        <v/>
      </c>
    </row>
    <row r="75" spans="1:11" x14ac:dyDescent="0.15">
      <c r="A75"/>
      <c r="B75" s="5"/>
      <c r="C75" s="28"/>
      <c r="D75"/>
      <c r="E75" s="185"/>
      <c r="F75" s="185"/>
      <c r="G75" s="185"/>
      <c r="H75" s="185"/>
      <c r="I75" s="185"/>
      <c r="J75" s="185"/>
      <c r="K75" s="185"/>
    </row>
    <row r="76" spans="1:11" ht="14.25" thickBot="1" x14ac:dyDescent="0.2">
      <c r="B76" s="169" t="str">
        <f>'F-2-5'!B76</f>
        <v>８．燃料</v>
      </c>
      <c r="C76" s="840" t="str">
        <f>IF('F-2-5'!C76="","",'F-2-5'!C76)</f>
        <v>（　　　　　　　　　　　　　　　　　）</v>
      </c>
      <c r="D76" s="5"/>
      <c r="E76"/>
      <c r="F76"/>
      <c r="G76"/>
      <c r="H76"/>
      <c r="I76"/>
      <c r="J76"/>
      <c r="K76"/>
    </row>
    <row r="77" spans="1:11" ht="34.5" customHeight="1" x14ac:dyDescent="0.15">
      <c r="B77" s="1424"/>
      <c r="C77" s="1425"/>
      <c r="D77" s="1426"/>
      <c r="E77" s="816" t="s">
        <v>766</v>
      </c>
      <c r="F77" s="816" t="s">
        <v>767</v>
      </c>
      <c r="G77" s="816" t="s">
        <v>768</v>
      </c>
      <c r="H77" s="816" t="s">
        <v>769</v>
      </c>
      <c r="I77" s="816" t="s">
        <v>770</v>
      </c>
      <c r="J77" s="1417" t="s">
        <v>659</v>
      </c>
      <c r="K77" s="1418"/>
    </row>
    <row r="78" spans="1:11" ht="34.5" customHeight="1" x14ac:dyDescent="0.15">
      <c r="B78" s="222"/>
      <c r="C78" s="229"/>
      <c r="D78" s="657"/>
      <c r="E78" s="656"/>
      <c r="F78" s="230"/>
      <c r="G78" s="230"/>
      <c r="H78" s="230"/>
      <c r="I78" s="230"/>
      <c r="J78" s="200"/>
      <c r="K78" s="228" t="s">
        <v>771</v>
      </c>
    </row>
    <row r="79" spans="1:11" x14ac:dyDescent="0.15">
      <c r="A79"/>
      <c r="B79" s="1419" t="s">
        <v>772</v>
      </c>
      <c r="C79" s="170" t="s">
        <v>785</v>
      </c>
      <c r="D79" s="171"/>
      <c r="E79" s="172" t="str">
        <f>IF('F-2-5'!E79="","","【"&amp;(IF(ABS('F-2-5'!E79)&gt;0,100,"0")&amp;"】"))</f>
        <v/>
      </c>
      <c r="F79" s="172" t="str">
        <f>IF('F-2-5'!F79="","","【"&amp;(IF('F-2-5'!F79&gt;='F-2-5'!E79,ROUND(100+ABS('F-2-5'!E79-'F-2-5'!F79)/ABS('F-2-5'!E79/100),0),ROUND(100-ABS('F-2-5'!E79-'F-2-5'!F79)/ABS('F-2-5'!E79/100),0))&amp;"】"))</f>
        <v/>
      </c>
      <c r="G79" s="172" t="str">
        <f>IF('F-2-5'!G79="","","【"&amp;(IF('F-2-5'!G79&gt;='F-2-5'!E79,ROUND(100+ABS('F-2-5'!E79-'F-2-5'!G79)/ABS('F-2-5'!E79/100),0),ROUND(100-ABS('F-2-5'!E79-'F-2-5'!G79)/ABS('F-2-5'!E79/100),0))&amp;"】"))</f>
        <v/>
      </c>
      <c r="H79" s="172" t="str">
        <f>IF('F-2-5'!H79="","","【"&amp;(IF('F-2-5'!H79&gt;='F-2-5'!E79,ROUND(100+ABS('F-2-5'!E79-'F-2-5'!H79)/ABS('F-2-5'!E79/100),0),ROUND(100-ABS('F-2-5'!E79-'F-2-5'!H79)/ABS('F-2-5'!E79/100),0))&amp;"】"))</f>
        <v/>
      </c>
      <c r="I79" s="172" t="str">
        <f>IF('F-2-5'!I79="","","【"&amp;(IF('F-2-5'!I79&gt;='F-2-5'!E79,ROUND(100+ABS('F-2-5'!E79-'F-2-5'!I79)/ABS('F-2-5'!E79/100),0),ROUND(100-ABS('F-2-5'!E79-'F-2-5'!I79)/ABS('F-2-5'!E79/100),0))&amp;"】"))</f>
        <v/>
      </c>
      <c r="J79" s="172" t="str">
        <f>IF('F-2-5'!J79="","","【"&amp;(IF('F-2-5'!J79&gt;='F-2-5'!E79,ROUND(100+ABS('F-2-5'!E79-'F-2-5'!J79)/ABS('F-2-5'!E79/100),0),ROUND(100-ABS('F-2-5'!E79-'F-2-5'!J79)/ABS('F-2-5'!E79/100),0))&amp;"】"))</f>
        <v/>
      </c>
      <c r="K79" s="217" t="str">
        <f>IF('F-2-5'!K79="","",'F-2-5'!K79)</f>
        <v/>
      </c>
    </row>
    <row r="80" spans="1:11" x14ac:dyDescent="0.15">
      <c r="A80"/>
      <c r="B80" s="1419"/>
      <c r="C80" s="173" t="s">
        <v>774</v>
      </c>
      <c r="D80" s="174"/>
      <c r="E80" s="175" t="str">
        <f>IF('F-2-5'!E80="","","【"&amp;(IF(ABS('F-2-5'!E80)&gt;0,100,"0")&amp;"】"))</f>
        <v/>
      </c>
      <c r="F80" s="175" t="str">
        <f>IF('F-2-5'!F80="","","【"&amp;(IF('F-2-5'!F80&gt;='F-2-5'!E80,ROUND(100+ABS('F-2-5'!E80-'F-2-5'!F80)/ABS('F-2-5'!E80/100),0),ROUND(100-ABS('F-2-5'!E80-'F-2-5'!F80)/ABS('F-2-5'!E80/100),0))&amp;"】"))</f>
        <v/>
      </c>
      <c r="G80" s="175" t="str">
        <f>IF('F-2-5'!G80="","","【"&amp;(IF('F-2-5'!G80&gt;='F-2-5'!E80,ROUND(100+ABS('F-2-5'!E80-'F-2-5'!G80)/ABS('F-2-5'!E80/100),0),ROUND(100-ABS('F-2-5'!E80-'F-2-5'!G80)/ABS('F-2-5'!E80/100),0))&amp;"】"))</f>
        <v/>
      </c>
      <c r="H80" s="175" t="str">
        <f>IF('F-2-5'!H80="","","【"&amp;(IF('F-2-5'!H80&gt;='F-2-5'!E80,ROUND(100+ABS('F-2-5'!E80-'F-2-5'!H80)/ABS('F-2-5'!E80/100),0),ROUND(100-ABS('F-2-5'!E80-'F-2-5'!H80)/ABS('F-2-5'!E80/100),0))&amp;"】"))</f>
        <v/>
      </c>
      <c r="I80" s="175" t="str">
        <f>IF('F-2-5'!I80="","","【"&amp;(IF('F-2-5'!I80&gt;='F-2-5'!E80,ROUND(100+ABS('F-2-5'!E80-'F-2-5'!I80)/ABS('F-2-5'!E80/100),0),ROUND(100-ABS('F-2-5'!E80-'F-2-5'!I80)/ABS('F-2-5'!E80/100),0))&amp;"】"))</f>
        <v/>
      </c>
      <c r="J80" s="224" t="str">
        <f>IF('F-2-5'!J80="","","【"&amp;(IF('F-2-5'!J80&gt;='F-2-5'!E80,ROUND(100+ABS('F-2-5'!E80-'F-2-5'!J80)/ABS('F-2-5'!E80/100),0),ROUND(100-ABS('F-2-5'!E80-'F-2-5'!J80)/ABS('F-2-5'!E80/100),0))&amp;"】"))</f>
        <v/>
      </c>
      <c r="K80" s="218" t="str">
        <f>IF('F-2-5'!K80="","",'F-2-5'!K80)</f>
        <v/>
      </c>
    </row>
    <row r="81" spans="1:12" x14ac:dyDescent="0.15">
      <c r="A81"/>
      <c r="B81" s="1419" t="s">
        <v>167</v>
      </c>
      <c r="C81" s="170" t="s">
        <v>785</v>
      </c>
      <c r="D81" s="171"/>
      <c r="E81" s="172" t="str">
        <f>IF('F-2-5'!E81="","","【"&amp;(IF(ABS('F-2-5'!E81)&gt;0,100,"0")&amp;"】"))</f>
        <v/>
      </c>
      <c r="F81" s="172" t="str">
        <f>IF('F-2-5'!F81="","","【"&amp;(IF('F-2-5'!F81&gt;='F-2-5'!E81,ROUND(100+ABS('F-2-5'!E81-'F-2-5'!F81)/ABS('F-2-5'!E81/100),0),ROUND(100-ABS('F-2-5'!E81-'F-2-5'!F81)/ABS('F-2-5'!E81/100),0))&amp;"】"))</f>
        <v/>
      </c>
      <c r="G81" s="172" t="str">
        <f>IF('F-2-5'!G81="","","【"&amp;(IF('F-2-5'!G81&gt;='F-2-5'!E81,ROUND(100+ABS('F-2-5'!E81-'F-2-5'!G81)/ABS('F-2-5'!E81/100),0),ROUND(100-ABS('F-2-5'!E81-'F-2-5'!G81)/ABS('F-2-5'!E81/100),0))&amp;"】"))</f>
        <v/>
      </c>
      <c r="H81" s="172" t="str">
        <f>IF('F-2-5'!H81="","","【"&amp;(IF('F-2-5'!H81&gt;='F-2-5'!E81,ROUND(100+ABS('F-2-5'!E81-'F-2-5'!H81)/ABS('F-2-5'!E81/100),0),ROUND(100-ABS('F-2-5'!E81-'F-2-5'!H81)/ABS('F-2-5'!E81/100),0))&amp;"】"))</f>
        <v/>
      </c>
      <c r="I81" s="172" t="str">
        <f>IF('F-2-5'!I81="","","【"&amp;(IF('F-2-5'!I81&gt;='F-2-5'!E81,ROUND(100+ABS('F-2-5'!E81-'F-2-5'!I81)/ABS('F-2-5'!E81/100),0),ROUND(100-ABS('F-2-5'!E81-'F-2-5'!I81)/ABS('F-2-5'!E81/100),0))&amp;"】"))</f>
        <v/>
      </c>
      <c r="J81" s="223" t="str">
        <f>IF('F-2-5'!J81="","","【"&amp;(IF('F-2-5'!J81&gt;='F-2-5'!E81,ROUND(100+ABS('F-2-5'!E81-'F-2-5'!J81)/ABS('F-2-5'!E81/100),0),ROUND(100-ABS('F-2-5'!E81-'F-2-5'!J81)/ABS('F-2-5'!E81/100),0))&amp;"】"))</f>
        <v/>
      </c>
      <c r="K81" s="217" t="str">
        <f>IF('F-2-5'!K81="","",'F-2-5'!K81)</f>
        <v/>
      </c>
    </row>
    <row r="82" spans="1:12" ht="14.25" thickBot="1" x14ac:dyDescent="0.2">
      <c r="A82"/>
      <c r="B82" s="1420"/>
      <c r="C82" s="176" t="s">
        <v>774</v>
      </c>
      <c r="D82" s="177"/>
      <c r="E82" s="178" t="str">
        <f>IF('F-2-5'!E82="","","【"&amp;(IF(ABS('F-2-5'!E82)&gt;0,100,"0")&amp;"】"))</f>
        <v/>
      </c>
      <c r="F82" s="178" t="str">
        <f>IF('F-2-5'!F82="","","【"&amp;(IF('F-2-5'!F82&gt;='F-2-5'!E82,ROUND(100+ABS('F-2-5'!E82-'F-2-5'!F82)/ABS('F-2-5'!E82/100),0),ROUND(100-ABS('F-2-5'!E82-'F-2-5'!F82)/ABS('F-2-5'!E82/100),0))&amp;"】"))</f>
        <v/>
      </c>
      <c r="G82" s="178" t="str">
        <f>IF('F-2-5'!G82="","","【"&amp;(IF('F-2-5'!G82&gt;='F-2-5'!E82,ROUND(100+ABS('F-2-5'!E82-'F-2-5'!G82)/ABS('F-2-5'!E82/100),0),ROUND(100-ABS('F-2-5'!E82-'F-2-5'!G82)/ABS('F-2-5'!E82/100),0))&amp;"】"))</f>
        <v/>
      </c>
      <c r="H82" s="178" t="str">
        <f>IF('F-2-5'!H82="","","【"&amp;(IF('F-2-5'!H82&gt;='F-2-5'!E82,ROUND(100+ABS('F-2-5'!E82-'F-2-5'!H82)/ABS('F-2-5'!E82/100),0),ROUND(100-ABS('F-2-5'!E82-'F-2-5'!H82)/ABS('F-2-5'!E82/100),0))&amp;"】"))</f>
        <v/>
      </c>
      <c r="I82" s="178" t="str">
        <f>IF('F-2-5'!I82="","","【"&amp;(IF('F-2-5'!I82&gt;='F-2-5'!E82,ROUND(100+ABS('F-2-5'!E82-'F-2-5'!I82)/ABS('F-2-5'!E82/100),0),ROUND(100-ABS('F-2-5'!E82-'F-2-5'!I82)/ABS('F-2-5'!E82/100),0))&amp;"】"))</f>
        <v/>
      </c>
      <c r="J82" s="225" t="str">
        <f>IF('F-2-5'!J82="","","【"&amp;(IF('F-2-5'!J82&gt;='F-2-5'!E82,ROUND(100+ABS('F-2-5'!E82-'F-2-5'!J82)/ABS('F-2-5'!E82/100),0),ROUND(100-ABS('F-2-5'!E82-'F-2-5'!J82)/ABS('F-2-5'!E82/100),0))&amp;"】"))</f>
        <v/>
      </c>
      <c r="K82" s="219" t="str">
        <f>IF('F-2-5'!K82="","",'F-2-5'!K82)</f>
        <v/>
      </c>
    </row>
    <row r="83" spans="1:12" ht="14.25" thickTop="1" x14ac:dyDescent="0.15">
      <c r="A83"/>
      <c r="B83" s="1415" t="s">
        <v>775</v>
      </c>
      <c r="C83" s="179" t="s">
        <v>785</v>
      </c>
      <c r="D83" s="180"/>
      <c r="E83" s="181" t="str">
        <f>IF('F-2-5'!E83="","","【"&amp;(IF(ABS('F-2-5'!E83)&gt;0,100,"0")&amp;"】"))</f>
        <v/>
      </c>
      <c r="F83" s="181" t="str">
        <f>IF('F-2-5'!F83="","","【"&amp;(IF('F-2-5'!F83&gt;='F-2-5'!E83,ROUND(100+ABS('F-2-5'!E83-'F-2-5'!F83)/ABS('F-2-5'!E83/100),0),ROUND(100-ABS('F-2-5'!E83-'F-2-5'!F83)/ABS('F-2-5'!E83/100),0))&amp;"】"))</f>
        <v/>
      </c>
      <c r="G83" s="181" t="str">
        <f>IF('F-2-5'!G83="","","【"&amp;(IF('F-2-5'!G83&gt;='F-2-5'!E83,ROUND(100+ABS('F-2-5'!E83-'F-2-5'!G83)/ABS('F-2-5'!E83/100),0),ROUND(100-ABS('F-2-5'!E83-'F-2-5'!G83)/ABS('F-2-5'!E83/100),0))&amp;"】"))</f>
        <v/>
      </c>
      <c r="H83" s="181" t="str">
        <f>IF('F-2-5'!H83="","","【"&amp;(IF('F-2-5'!H83&gt;='F-2-5'!E83,ROUND(100+ABS('F-2-5'!E83-'F-2-5'!H83)/ABS('F-2-5'!E83/100),0),ROUND(100-ABS('F-2-5'!E83-'F-2-5'!H83)/ABS('F-2-5'!E83/100),0))&amp;"】"))</f>
        <v/>
      </c>
      <c r="I83" s="181" t="str">
        <f>IF('F-2-5'!I83="","","【"&amp;(IF('F-2-5'!I83&gt;='F-2-5'!E83,ROUND(100+ABS('F-2-5'!E83-'F-2-5'!I83)/ABS('F-2-5'!E83/100),0),ROUND(100-ABS('F-2-5'!E83-'F-2-5'!I83)/ABS('F-2-5'!E83/100),0))&amp;"】"))</f>
        <v/>
      </c>
      <c r="J83" s="226" t="str">
        <f>IF('F-2-5'!J83="","","【"&amp;(IF('F-2-5'!J83&gt;='F-2-5'!E83,ROUND(100+ABS('F-2-5'!E83-'F-2-5'!J83)/ABS('F-2-5'!E83/100),0),ROUND(100-ABS('F-2-5'!E83-'F-2-5'!J83)/ABS('F-2-5'!E83/100),0))&amp;"】"))</f>
        <v/>
      </c>
      <c r="K83" s="220" t="str">
        <f>IF('F-2-5'!K83="","",'F-2-5'!K83)</f>
        <v/>
      </c>
    </row>
    <row r="84" spans="1:12" ht="14.25" thickBot="1" x14ac:dyDescent="0.2">
      <c r="A84"/>
      <c r="B84" s="1416"/>
      <c r="C84" s="182" t="s">
        <v>774</v>
      </c>
      <c r="D84" s="183"/>
      <c r="E84" s="184" t="str">
        <f>IF('F-2-5'!E84="","","【"&amp;(IF(ABS('F-2-5'!E84)&gt;0,100,"0")&amp;"】"))</f>
        <v/>
      </c>
      <c r="F84" s="184" t="str">
        <f>IF('F-2-5'!F84="","","【"&amp;(IF('F-2-5'!F84&gt;='F-2-5'!E84,ROUND(100+ABS('F-2-5'!E84-'F-2-5'!F84)/ABS('F-2-5'!E84/100),0),ROUND(100-ABS('F-2-5'!E84-'F-2-5'!F84)/ABS('F-2-5'!E84/100),0))&amp;"】"))</f>
        <v/>
      </c>
      <c r="G84" s="184" t="str">
        <f>IF('F-2-5'!G84="","","【"&amp;(IF('F-2-5'!G84&gt;='F-2-5'!E84,ROUND(100+ABS('F-2-5'!E84-'F-2-5'!G84)/ABS('F-2-5'!E84/100),0),ROUND(100-ABS('F-2-5'!E84-'F-2-5'!G84)/ABS('F-2-5'!E84/100),0))&amp;"】"))</f>
        <v/>
      </c>
      <c r="H84" s="184" t="str">
        <f>IF('F-2-5'!H84="","","【"&amp;(IF('F-2-5'!H84&gt;='F-2-5'!E84,ROUND(100+ABS('F-2-5'!E84-'F-2-5'!H84)/ABS('F-2-5'!E84/100),0),ROUND(100-ABS('F-2-5'!E84-'F-2-5'!H84)/ABS('F-2-5'!E84/100),0))&amp;"】"))</f>
        <v/>
      </c>
      <c r="I84" s="184" t="str">
        <f>IF('F-2-5'!I84="","","【"&amp;(IF('F-2-5'!I84&gt;='F-2-5'!E84,ROUND(100+ABS('F-2-5'!E84-'F-2-5'!I84)/ABS('F-2-5'!E84/100),0),ROUND(100-ABS('F-2-5'!E84-'F-2-5'!I84)/ABS('F-2-5'!E84/100),0))&amp;"】"))</f>
        <v/>
      </c>
      <c r="J84" s="227" t="str">
        <f>IF('F-2-5'!J84="","","【"&amp;(IF('F-2-5'!J84&gt;='F-2-5'!E84,ROUND(100+ABS('F-2-5'!E84-'F-2-5'!J84)/ABS('F-2-5'!E84/100),0),ROUND(100-ABS('F-2-5'!E84-'F-2-5'!J84)/ABS('F-2-5'!E84/100),0))&amp;"】"))</f>
        <v/>
      </c>
      <c r="K84" s="221" t="str">
        <f>IF('F-2-5'!K84="","",'F-2-5'!K84)</f>
        <v/>
      </c>
    </row>
    <row r="85" spans="1:12" x14ac:dyDescent="0.15">
      <c r="B85"/>
      <c r="C85"/>
      <c r="D85"/>
      <c r="E85" s="185"/>
      <c r="F85" s="185"/>
      <c r="G85" s="185"/>
      <c r="H85" s="185"/>
      <c r="I85" s="185"/>
      <c r="J85" s="185"/>
      <c r="K85" s="185"/>
    </row>
    <row r="86" spans="1:12" ht="14.25" thickBot="1" x14ac:dyDescent="0.2">
      <c r="B86" s="169" t="str">
        <f>'F-2-5'!B86</f>
        <v>９．電力</v>
      </c>
      <c r="C86" s="25"/>
      <c r="D86" s="37"/>
      <c r="E86"/>
      <c r="F86"/>
      <c r="G86"/>
      <c r="H86"/>
      <c r="I86"/>
      <c r="J86"/>
      <c r="K86"/>
    </row>
    <row r="87" spans="1:12" ht="30" customHeight="1" x14ac:dyDescent="0.15">
      <c r="B87" s="1424"/>
      <c r="C87" s="1425"/>
      <c r="D87" s="1425"/>
      <c r="E87" s="816" t="s">
        <v>766</v>
      </c>
      <c r="F87" s="816" t="s">
        <v>767</v>
      </c>
      <c r="G87" s="816" t="s">
        <v>768</v>
      </c>
      <c r="H87" s="816" t="s">
        <v>769</v>
      </c>
      <c r="I87" s="816" t="s">
        <v>770</v>
      </c>
      <c r="J87" s="1417" t="s">
        <v>659</v>
      </c>
      <c r="K87" s="1418"/>
    </row>
    <row r="88" spans="1:12" ht="30" customHeight="1" x14ac:dyDescent="0.15">
      <c r="B88" s="231"/>
      <c r="C88" s="18"/>
      <c r="D88" s="18"/>
      <c r="E88" s="230"/>
      <c r="F88" s="230"/>
      <c r="G88" s="230"/>
      <c r="H88" s="230"/>
      <c r="I88" s="230"/>
      <c r="J88" s="200"/>
      <c r="K88" s="228" t="s">
        <v>771</v>
      </c>
    </row>
    <row r="89" spans="1:12" x14ac:dyDescent="0.15">
      <c r="A89"/>
      <c r="B89" s="1419" t="s">
        <v>167</v>
      </c>
      <c r="C89" s="170" t="s">
        <v>787</v>
      </c>
      <c r="D89" s="171"/>
      <c r="E89" s="172" t="str">
        <f>IF('F-2-5'!E89="","","【"&amp;(IF(ABS('F-2-5'!E89)&gt;0,100,"0")&amp;"】"))</f>
        <v/>
      </c>
      <c r="F89" s="172" t="str">
        <f>IF('F-2-5'!F89="","","【"&amp;(IF('F-2-5'!F89&gt;='F-2-5'!E89,ROUND(100+ABS('F-2-5'!E89-'F-2-5'!F89)/ABS('F-2-5'!E89/100),0),ROUND(100-ABS('F-2-5'!E89-'F-2-5'!F89)/ABS('F-2-5'!E89/100),0))&amp;"】"))</f>
        <v/>
      </c>
      <c r="G89" s="172" t="str">
        <f>IF('F-2-5'!G89="","","【"&amp;(IF('F-2-5'!G89&gt;='F-2-5'!E89,ROUND(100+ABS('F-2-5'!E89-'F-2-5'!G89)/ABS('F-2-5'!E89/100),0),ROUND(100-ABS('F-2-5'!E89-'F-2-5'!G89)/ABS('F-2-5'!E89/100),0))&amp;"】"))</f>
        <v/>
      </c>
      <c r="H89" s="172" t="str">
        <f>IF('F-2-5'!H89="","","【"&amp;(IF('F-2-5'!H89&gt;='F-2-5'!E89,ROUND(100+ABS('F-2-5'!E89-'F-2-5'!H89)/ABS('F-2-5'!E89/100),0),ROUND(100-ABS('F-2-5'!E89-'F-2-5'!H89)/ABS('F-2-5'!E89/100),0))&amp;"】"))</f>
        <v/>
      </c>
      <c r="I89" s="172" t="str">
        <f>IF('F-2-5'!I89="","","【"&amp;(IF('F-2-5'!I89&gt;='F-2-5'!E89,ROUND(100+ABS('F-2-5'!E89-'F-2-5'!I89)/ABS('F-2-5'!E89/100),0),ROUND(100-ABS('F-2-5'!E89-'F-2-5'!I89)/ABS('F-2-5'!E89/100),0))&amp;"】"))</f>
        <v/>
      </c>
      <c r="J89" s="223" t="str">
        <f>IF('F-2-5'!J89="","","【"&amp;(IF('F-2-5'!J89&gt;='F-2-5'!E89,ROUND(100+ABS('F-2-5'!E89-'F-2-5'!J89)/ABS('F-2-5'!E89/100),0),ROUND(100-ABS('F-2-5'!E89-'F-2-5'!J89)/ABS('F-2-5'!E89/100),0))&amp;"】"))</f>
        <v/>
      </c>
      <c r="K89" s="217" t="str">
        <f>IF('F-2-5'!K89="","",'F-2-5'!K89)</f>
        <v/>
      </c>
    </row>
    <row r="90" spans="1:12" ht="14.25" thickBot="1" x14ac:dyDescent="0.2">
      <c r="A90"/>
      <c r="B90" s="1420"/>
      <c r="C90" s="186" t="s">
        <v>774</v>
      </c>
      <c r="D90" s="187"/>
      <c r="E90" s="178" t="str">
        <f>IF('F-2-5'!E90="","","【"&amp;(IF(ABS('F-2-5'!E90)&gt;0,100,"0")&amp;"】"))</f>
        <v/>
      </c>
      <c r="F90" s="178" t="str">
        <f>IF('F-2-5'!F90="","","【"&amp;(IF('F-2-5'!F90&gt;='F-2-5'!E90,ROUND(100+ABS('F-2-5'!E90-'F-2-5'!F90)/ABS('F-2-5'!E90/100),0),ROUND(100-ABS('F-2-5'!E90-'F-2-5'!F90)/ABS('F-2-5'!E90/100),0))&amp;"】"))</f>
        <v/>
      </c>
      <c r="G90" s="178" t="str">
        <f>IF('F-2-5'!G90="","","【"&amp;(IF('F-2-5'!G90&gt;='F-2-5'!E90,ROUND(100+ABS('F-2-5'!E90-'F-2-5'!G90)/ABS('F-2-5'!E90/100),0),ROUND(100-ABS('F-2-5'!E90-'F-2-5'!G90)/ABS('F-2-5'!E90/100),0))&amp;"】"))</f>
        <v/>
      </c>
      <c r="H90" s="178" t="str">
        <f>IF('F-2-5'!H90="","","【"&amp;(IF('F-2-5'!H90&gt;='F-2-5'!E90,ROUND(100+ABS('F-2-5'!E90-'F-2-5'!H90)/ABS('F-2-5'!E90/100),0),ROUND(100-ABS('F-2-5'!E90-'F-2-5'!H90)/ABS('F-2-5'!E90/100),0))&amp;"】"))</f>
        <v/>
      </c>
      <c r="I90" s="178" t="str">
        <f>IF('F-2-5'!I90="","","【"&amp;(IF('F-2-5'!I90&gt;='F-2-5'!E90,ROUND(100+ABS('F-2-5'!E90-'F-2-5'!I90)/ABS('F-2-5'!E90/100),0),ROUND(100-ABS('F-2-5'!E90-'F-2-5'!I90)/ABS('F-2-5'!E90/100),0))&amp;"】"))</f>
        <v/>
      </c>
      <c r="J90" s="225" t="str">
        <f>IF('F-2-5'!J90="","","【"&amp;(IF('F-2-5'!J90&gt;='F-2-5'!E90,ROUND(100+ABS('F-2-5'!E90-'F-2-5'!J90)/ABS('F-2-5'!E90/100),0),ROUND(100-ABS('F-2-5'!E90-'F-2-5'!J90)/ABS('F-2-5'!E90/100),0))&amp;"】"))</f>
        <v/>
      </c>
      <c r="K90" s="219" t="str">
        <f>IF('F-2-5'!K90="","",'F-2-5'!K90)</f>
        <v/>
      </c>
    </row>
    <row r="91" spans="1:12" ht="14.25" thickTop="1" x14ac:dyDescent="0.15">
      <c r="A91"/>
      <c r="B91" s="1415" t="s">
        <v>775</v>
      </c>
      <c r="C91" s="179" t="s">
        <v>788</v>
      </c>
      <c r="D91" s="180"/>
      <c r="E91" s="181" t="str">
        <f>IF('F-2-5'!E91="","","【"&amp;(IF(ABS('F-2-5'!E91)&gt;0,100,"0")&amp;"】"))</f>
        <v/>
      </c>
      <c r="F91" s="181" t="str">
        <f>IF('F-2-5'!F91="","","【"&amp;(IF('F-2-5'!F91&gt;='F-2-5'!E91,ROUND(100+ABS('F-2-5'!E91-'F-2-5'!F91)/ABS('F-2-5'!E91/100),0),ROUND(100-ABS('F-2-5'!E91-'F-2-5'!F91)/ABS('F-2-5'!E91/100),0))&amp;"】"))</f>
        <v/>
      </c>
      <c r="G91" s="181" t="str">
        <f>IF('F-2-5'!G91="","","【"&amp;(IF('F-2-5'!G91&gt;='F-2-5'!E91,ROUND(100+ABS('F-2-5'!E91-'F-2-5'!G91)/ABS('F-2-5'!E91/100),0),ROUND(100-ABS('F-2-5'!E91-'F-2-5'!G91)/ABS('F-2-5'!E91/100),0))&amp;"】"))</f>
        <v/>
      </c>
      <c r="H91" s="181" t="str">
        <f>IF('F-2-5'!H91="","","【"&amp;(IF('F-2-5'!H91&gt;='F-2-5'!E91,ROUND(100+ABS('F-2-5'!E91-'F-2-5'!H91)/ABS('F-2-5'!E91/100),0),ROUND(100-ABS('F-2-5'!E91-'F-2-5'!H91)/ABS('F-2-5'!E91/100),0))&amp;"】"))</f>
        <v/>
      </c>
      <c r="I91" s="181" t="str">
        <f>IF('F-2-5'!I91="","","【"&amp;(IF('F-2-5'!I91&gt;='F-2-5'!E91,ROUND(100+ABS('F-2-5'!E91-'F-2-5'!I91)/ABS('F-2-5'!E91/100),0),ROUND(100-ABS('F-2-5'!E91-'F-2-5'!I91)/ABS('F-2-5'!E91/100),0))&amp;"】"))</f>
        <v/>
      </c>
      <c r="J91" s="226" t="str">
        <f>IF('F-2-5'!J91="","","【"&amp;(IF('F-2-5'!J91&gt;='F-2-5'!E91,ROUND(100+ABS('F-2-5'!E91-'F-2-5'!J91)/ABS('F-2-5'!E91/100),0),ROUND(100-ABS('F-2-5'!E91-'F-2-5'!J91)/ABS('F-2-5'!E91/100),0))&amp;"】"))</f>
        <v/>
      </c>
      <c r="K91" s="220" t="str">
        <f>IF('F-2-5'!K91="","",'F-2-5'!K91)</f>
        <v/>
      </c>
    </row>
    <row r="92" spans="1:12" ht="14.25" thickBot="1" x14ac:dyDescent="0.2">
      <c r="A92"/>
      <c r="B92" s="1416"/>
      <c r="C92" s="182" t="s">
        <v>774</v>
      </c>
      <c r="D92" s="183"/>
      <c r="E92" s="184" t="str">
        <f>IF('F-2-5'!E92="","","【"&amp;(IF(ABS('F-2-5'!E92)&gt;0,100,"0")&amp;"】"))</f>
        <v/>
      </c>
      <c r="F92" s="184" t="str">
        <f>IF('F-2-5'!F92="","","【"&amp;(IF('F-2-5'!F92&gt;='F-2-5'!E92,ROUND(100+ABS('F-2-5'!E92-'F-2-5'!F92)/ABS('F-2-5'!E92/100),0),ROUND(100-ABS('F-2-5'!E92-'F-2-5'!F92)/ABS('F-2-5'!E92/100),0))&amp;"】"))</f>
        <v/>
      </c>
      <c r="G92" s="184" t="str">
        <f>IF('F-2-5'!G92="","","【"&amp;(IF('F-2-5'!G92&gt;='F-2-5'!E92,ROUND(100+ABS('F-2-5'!E92-'F-2-5'!G92)/ABS('F-2-5'!E92/100),0),ROUND(100-ABS('F-2-5'!E92-'F-2-5'!G92)/ABS('F-2-5'!E92/100),0))&amp;"】"))</f>
        <v/>
      </c>
      <c r="H92" s="184" t="str">
        <f>IF('F-2-5'!H92="","","【"&amp;(IF('F-2-5'!H92&gt;='F-2-5'!E92,ROUND(100+ABS('F-2-5'!E92-'F-2-5'!H92)/ABS('F-2-5'!E92/100),0),ROUND(100-ABS('F-2-5'!E92-'F-2-5'!H92)/ABS('F-2-5'!E92/100),0))&amp;"】"))</f>
        <v/>
      </c>
      <c r="I92" s="184" t="str">
        <f>IF('F-2-5'!I92="","","【"&amp;(IF('F-2-5'!I92&gt;='F-2-5'!E92,ROUND(100+ABS('F-2-5'!E92-'F-2-5'!I92)/ABS('F-2-5'!E92/100),0),ROUND(100-ABS('F-2-5'!E92-'F-2-5'!I92)/ABS('F-2-5'!E92/100),0))&amp;"】"))</f>
        <v/>
      </c>
      <c r="J92" s="227" t="str">
        <f>IF('F-2-5'!J92="","","【"&amp;(IF('F-2-5'!J92&gt;='F-2-5'!E92,ROUND(100+ABS('F-2-5'!E92-'F-2-5'!J92)/ABS('F-2-5'!E92/100),0),ROUND(100-ABS('F-2-5'!E92-'F-2-5'!J92)/ABS('F-2-5'!E92/100),0))&amp;"】"))</f>
        <v/>
      </c>
      <c r="K92" s="221" t="str">
        <f>IF('F-2-5'!K92="","",'F-2-5'!K92)</f>
        <v/>
      </c>
    </row>
    <row r="93" spans="1:12" x14ac:dyDescent="0.15">
      <c r="A93"/>
      <c r="B93" s="5"/>
      <c r="C93" s="28"/>
      <c r="D93" s="28"/>
      <c r="E93" s="232"/>
      <c r="F93" s="232"/>
      <c r="G93" s="232"/>
      <c r="H93" s="232"/>
      <c r="I93" s="232"/>
      <c r="J93" s="232"/>
      <c r="K93" s="232"/>
    </row>
    <row r="94" spans="1:12" s="66" customFormat="1" x14ac:dyDescent="0.15">
      <c r="B94" s="5" t="s">
        <v>727</v>
      </c>
      <c r="C94" s="5" t="s">
        <v>789</v>
      </c>
    </row>
    <row r="95" spans="1:12" x14ac:dyDescent="0.15">
      <c r="B95" s="5" t="s">
        <v>790</v>
      </c>
      <c r="C95" s="1138" t="s">
        <v>791</v>
      </c>
      <c r="D95" s="1138"/>
      <c r="E95" s="1138"/>
      <c r="F95" s="1138"/>
      <c r="G95" s="1138"/>
      <c r="H95" s="1138"/>
      <c r="I95" s="1138"/>
      <c r="J95" s="1138"/>
      <c r="K95" s="5"/>
    </row>
    <row r="96" spans="1:12" x14ac:dyDescent="0.15">
      <c r="B96" s="5" t="s">
        <v>731</v>
      </c>
      <c r="C96" s="1225" t="s">
        <v>792</v>
      </c>
      <c r="D96" s="1225"/>
      <c r="E96" s="1225"/>
      <c r="F96" s="1225"/>
      <c r="G96" s="1225"/>
      <c r="H96" s="1225"/>
      <c r="I96" s="1225"/>
      <c r="J96" s="1225"/>
      <c r="K96" s="199"/>
      <c r="L96" s="58"/>
    </row>
    <row r="97" spans="2:12" ht="13.35" customHeight="1" x14ac:dyDescent="0.15">
      <c r="B97" s="5" t="s">
        <v>733</v>
      </c>
      <c r="C97" s="1429" t="s">
        <v>793</v>
      </c>
      <c r="D97" s="1429"/>
      <c r="E97" s="1429"/>
      <c r="F97" s="1429"/>
      <c r="G97" s="1429"/>
      <c r="H97" s="1429"/>
      <c r="I97" s="1429"/>
      <c r="J97" s="1429"/>
      <c r="K97" s="199"/>
      <c r="L97" s="58"/>
    </row>
    <row r="98" spans="2:12" x14ac:dyDescent="0.15">
      <c r="B98" s="37"/>
      <c r="C98" s="37"/>
    </row>
  </sheetData>
  <mergeCells count="50">
    <mergeCell ref="B19:B20"/>
    <mergeCell ref="B21:B22"/>
    <mergeCell ref="B9:B10"/>
    <mergeCell ref="B11:B12"/>
    <mergeCell ref="B13:B14"/>
    <mergeCell ref="B17:D17"/>
    <mergeCell ref="J17:K17"/>
    <mergeCell ref="B3:L3"/>
    <mergeCell ref="B4:D4"/>
    <mergeCell ref="E4:J4"/>
    <mergeCell ref="B7:D7"/>
    <mergeCell ref="J7:K7"/>
    <mergeCell ref="B23:B24"/>
    <mergeCell ref="B27:D27"/>
    <mergeCell ref="J27:K27"/>
    <mergeCell ref="B29:B30"/>
    <mergeCell ref="B31:B32"/>
    <mergeCell ref="B57:D57"/>
    <mergeCell ref="J57:K57"/>
    <mergeCell ref="B33:B34"/>
    <mergeCell ref="B79:B80"/>
    <mergeCell ref="B81:B82"/>
    <mergeCell ref="B59:B60"/>
    <mergeCell ref="B37:D37"/>
    <mergeCell ref="J37:K37"/>
    <mergeCell ref="B39:B40"/>
    <mergeCell ref="B41:B42"/>
    <mergeCell ref="B43:B44"/>
    <mergeCell ref="B47:D47"/>
    <mergeCell ref="J47:K47"/>
    <mergeCell ref="B49:B50"/>
    <mergeCell ref="B51:B52"/>
    <mergeCell ref="B53:B54"/>
    <mergeCell ref="B83:B84"/>
    <mergeCell ref="B61:B62"/>
    <mergeCell ref="B63:B64"/>
    <mergeCell ref="B67:D67"/>
    <mergeCell ref="J67:K67"/>
    <mergeCell ref="B69:B70"/>
    <mergeCell ref="B71:B72"/>
    <mergeCell ref="B73:B74"/>
    <mergeCell ref="B77:D77"/>
    <mergeCell ref="J77:K77"/>
    <mergeCell ref="C97:J97"/>
    <mergeCell ref="B87:D87"/>
    <mergeCell ref="J87:K87"/>
    <mergeCell ref="B89:B90"/>
    <mergeCell ref="B91:B92"/>
    <mergeCell ref="C95:J95"/>
    <mergeCell ref="C96:J96"/>
  </mergeCells>
  <phoneticPr fontId="25"/>
  <printOptions horizontalCentered="1"/>
  <pageMargins left="0.23622047244094491" right="0.35433070866141736" top="0.55118110236220474" bottom="0" header="0.31496062992125984" footer="0.31496062992125984"/>
  <pageSetup paperSize="9" scale="50" orientation="portrait" r:id="rId1"/>
  <headerFooter>
    <oddHeader xml:space="preserve">&amp;R&amp;U開示版・非開示版&amp;U
※上記いずれかに丸をつけてください。
</oddHeader>
  </headerFooter>
  <rowBreaks count="1" manualBreakCount="1">
    <brk id="75" max="9" man="1"/>
  </row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dimension ref="A1:K37"/>
  <sheetViews>
    <sheetView view="pageBreakPreview" topLeftCell="A7" zoomScale="90" zoomScaleNormal="100" zoomScaleSheetLayoutView="90" workbookViewId="0">
      <selection activeCell="P13" sqref="P13"/>
    </sheetView>
  </sheetViews>
  <sheetFormatPr defaultColWidth="9" defaultRowHeight="13.5" x14ac:dyDescent="0.15"/>
  <cols>
    <col min="1" max="2" width="2.375" customWidth="1"/>
    <col min="3" max="3" width="5.125" customWidth="1"/>
    <col min="4" max="4" width="40.875" customWidth="1"/>
    <col min="5" max="9" width="15.625" customWidth="1"/>
    <col min="10" max="10" width="17.375" customWidth="1"/>
    <col min="11" max="11" width="1.125" customWidth="1"/>
  </cols>
  <sheetData>
    <row r="1" spans="1:11" ht="17.25" x14ac:dyDescent="0.15">
      <c r="B1" s="245" t="str">
        <f>'コード '!A1</f>
        <v>電解二酸化マンガン（本邦生産者）</v>
      </c>
    </row>
    <row r="2" spans="1:11" ht="13.15" customHeight="1" x14ac:dyDescent="0.15">
      <c r="B2" s="107"/>
    </row>
    <row r="3" spans="1:11" ht="18" customHeight="1" x14ac:dyDescent="0.15">
      <c r="A3" s="107"/>
      <c r="B3" s="107" t="s">
        <v>794</v>
      </c>
    </row>
    <row r="4" spans="1:11" ht="51" customHeight="1" thickBot="1" x14ac:dyDescent="0.2">
      <c r="A4" s="107"/>
      <c r="B4" s="1443" t="s">
        <v>795</v>
      </c>
      <c r="C4" s="1444"/>
      <c r="D4" s="1444"/>
      <c r="E4" s="1444"/>
      <c r="F4" s="1444"/>
      <c r="G4" s="1444"/>
      <c r="H4" s="1444"/>
      <c r="I4" s="1444"/>
      <c r="J4" s="1444"/>
    </row>
    <row r="5" spans="1:11" ht="19.5" customHeight="1" thickBot="1" x14ac:dyDescent="0.2">
      <c r="B5" s="20"/>
      <c r="C5" s="1427" t="s">
        <v>11</v>
      </c>
      <c r="D5" s="1445"/>
      <c r="E5" s="1298" t="str">
        <f>IF(様式一覧表!D5="","",様式一覧表!D5)</f>
        <v/>
      </c>
      <c r="F5" s="1298"/>
      <c r="G5" s="1298"/>
      <c r="H5" s="1298"/>
      <c r="I5" s="1298"/>
      <c r="J5" s="1299"/>
    </row>
    <row r="6" spans="1:11" ht="15" customHeight="1" thickBot="1" x14ac:dyDescent="0.25">
      <c r="B6" s="134"/>
    </row>
    <row r="7" spans="1:11" ht="49.5" customHeight="1" thickBot="1" x14ac:dyDescent="0.2">
      <c r="C7" s="1446"/>
      <c r="D7" s="1447"/>
      <c r="E7" s="566" t="s">
        <v>766</v>
      </c>
      <c r="F7" s="566" t="s">
        <v>767</v>
      </c>
      <c r="G7" s="566" t="s">
        <v>768</v>
      </c>
      <c r="H7" s="626" t="s">
        <v>796</v>
      </c>
      <c r="I7" s="1076" t="s">
        <v>797</v>
      </c>
      <c r="J7" s="567" t="s">
        <v>798</v>
      </c>
    </row>
    <row r="8" spans="1:11" ht="18.75" customHeight="1" x14ac:dyDescent="0.15">
      <c r="C8" s="155" t="s">
        <v>799</v>
      </c>
      <c r="D8" s="157"/>
      <c r="E8" s="422"/>
      <c r="F8" s="423"/>
      <c r="G8" s="423"/>
      <c r="H8" s="423"/>
      <c r="I8" s="627"/>
      <c r="J8" s="424"/>
    </row>
    <row r="9" spans="1:11" ht="18.75" customHeight="1" x14ac:dyDescent="0.15">
      <c r="C9" s="156"/>
      <c r="D9" s="158" t="s">
        <v>800</v>
      </c>
      <c r="E9" s="233"/>
      <c r="F9" s="233"/>
      <c r="G9" s="233"/>
      <c r="H9" s="233"/>
      <c r="I9" s="628"/>
      <c r="J9" s="234"/>
      <c r="K9" s="201"/>
    </row>
    <row r="10" spans="1:11" ht="18.75" customHeight="1" x14ac:dyDescent="0.15">
      <c r="C10" s="156"/>
      <c r="D10" s="158" t="s">
        <v>801</v>
      </c>
      <c r="E10" s="202"/>
      <c r="F10" s="202"/>
      <c r="G10" s="202"/>
      <c r="H10" s="202"/>
      <c r="I10" s="202"/>
      <c r="J10" s="148"/>
      <c r="K10" s="201"/>
    </row>
    <row r="11" spans="1:11" ht="18.75" customHeight="1" x14ac:dyDescent="0.15">
      <c r="C11" s="156"/>
      <c r="D11" s="158" t="s">
        <v>802</v>
      </c>
      <c r="E11" s="233"/>
      <c r="F11" s="233"/>
      <c r="G11" s="233"/>
      <c r="H11" s="233"/>
      <c r="I11" s="628"/>
      <c r="J11" s="234"/>
    </row>
    <row r="12" spans="1:11" ht="18.75" customHeight="1" x14ac:dyDescent="0.15">
      <c r="C12" s="156"/>
      <c r="D12" s="158" t="s">
        <v>803</v>
      </c>
      <c r="E12" s="233"/>
      <c r="F12" s="233"/>
      <c r="G12" s="233"/>
      <c r="H12" s="233"/>
      <c r="I12" s="628"/>
      <c r="J12" s="234"/>
    </row>
    <row r="13" spans="1:11" ht="18.75" customHeight="1" x14ac:dyDescent="0.15">
      <c r="C13" s="156"/>
      <c r="D13" s="158" t="s">
        <v>804</v>
      </c>
      <c r="E13" s="233"/>
      <c r="F13" s="233"/>
      <c r="G13" s="233"/>
      <c r="H13" s="233"/>
      <c r="I13" s="628"/>
      <c r="J13" s="234"/>
    </row>
    <row r="14" spans="1:11" ht="18.75" customHeight="1" x14ac:dyDescent="0.15">
      <c r="C14" s="156"/>
      <c r="D14" s="158" t="s">
        <v>805</v>
      </c>
      <c r="E14" s="233"/>
      <c r="F14" s="233"/>
      <c r="G14" s="233"/>
      <c r="H14" s="233"/>
      <c r="I14" s="628"/>
      <c r="J14" s="234"/>
    </row>
    <row r="15" spans="1:11" ht="18.75" customHeight="1" x14ac:dyDescent="0.15">
      <c r="C15" s="156"/>
      <c r="D15" s="158" t="s">
        <v>806</v>
      </c>
      <c r="E15" s="233"/>
      <c r="F15" s="233"/>
      <c r="G15" s="233"/>
      <c r="H15" s="233"/>
      <c r="I15" s="628"/>
      <c r="J15" s="234"/>
    </row>
    <row r="16" spans="1:11" ht="18.75" customHeight="1" x14ac:dyDescent="0.15">
      <c r="C16" s="156"/>
      <c r="D16" s="158" t="s">
        <v>807</v>
      </c>
      <c r="E16" s="233"/>
      <c r="F16" s="233"/>
      <c r="G16" s="233"/>
      <c r="H16" s="233"/>
      <c r="I16" s="628"/>
      <c r="J16" s="234"/>
    </row>
    <row r="17" spans="2:11" ht="18.75" customHeight="1" x14ac:dyDescent="0.15">
      <c r="C17" s="156"/>
      <c r="D17" s="158"/>
      <c r="E17" s="159"/>
      <c r="F17" s="159"/>
      <c r="G17" s="159"/>
      <c r="H17" s="159"/>
      <c r="I17" s="629"/>
      <c r="J17" s="160"/>
    </row>
    <row r="18" spans="2:11" ht="18.75" customHeight="1" x14ac:dyDescent="0.15">
      <c r="C18" s="156"/>
      <c r="D18" s="158"/>
      <c r="E18" s="159"/>
      <c r="F18" s="159"/>
      <c r="G18" s="159"/>
      <c r="H18" s="159"/>
      <c r="I18" s="629"/>
      <c r="J18" s="160"/>
    </row>
    <row r="19" spans="2:11" ht="18.75" customHeight="1" x14ac:dyDescent="0.15">
      <c r="C19" s="156"/>
      <c r="D19" s="393" t="s">
        <v>394</v>
      </c>
      <c r="E19" s="394">
        <f t="shared" ref="E19:J19" si="0">SUM(E9:E18)</f>
        <v>0</v>
      </c>
      <c r="F19" s="394">
        <f t="shared" si="0"/>
        <v>0</v>
      </c>
      <c r="G19" s="394">
        <f t="shared" si="0"/>
        <v>0</v>
      </c>
      <c r="H19" s="394">
        <f t="shared" si="0"/>
        <v>0</v>
      </c>
      <c r="I19" s="394">
        <f t="shared" si="0"/>
        <v>0</v>
      </c>
      <c r="J19" s="1080">
        <f t="shared" si="0"/>
        <v>0</v>
      </c>
    </row>
    <row r="20" spans="2:11" ht="18.75" customHeight="1" x14ac:dyDescent="0.15">
      <c r="C20" s="156"/>
      <c r="D20" s="158"/>
      <c r="E20" s="425"/>
      <c r="F20" s="426"/>
      <c r="G20" s="426"/>
      <c r="H20" s="426"/>
      <c r="I20" s="630"/>
      <c r="J20" s="427"/>
    </row>
    <row r="21" spans="2:11" ht="18.75" customHeight="1" x14ac:dyDescent="0.15">
      <c r="C21" s="156" t="s">
        <v>808</v>
      </c>
      <c r="D21" s="158"/>
      <c r="E21" s="425"/>
      <c r="F21" s="426"/>
      <c r="G21" s="426"/>
      <c r="H21" s="426"/>
      <c r="I21" s="630"/>
      <c r="J21" s="427"/>
    </row>
    <row r="22" spans="2:11" ht="18.75" customHeight="1" x14ac:dyDescent="0.15">
      <c r="C22" s="156"/>
      <c r="D22" s="158" t="s">
        <v>809</v>
      </c>
      <c r="E22" s="159"/>
      <c r="F22" s="159"/>
      <c r="G22" s="159"/>
      <c r="H22" s="159"/>
      <c r="I22" s="629"/>
      <c r="J22" s="160"/>
    </row>
    <row r="23" spans="2:11" ht="18.75" customHeight="1" x14ac:dyDescent="0.15">
      <c r="C23" s="156"/>
      <c r="D23" s="158" t="s">
        <v>810</v>
      </c>
      <c r="E23" s="159"/>
      <c r="F23" s="159"/>
      <c r="G23" s="159"/>
      <c r="H23" s="159"/>
      <c r="I23" s="629"/>
      <c r="J23" s="160"/>
    </row>
    <row r="24" spans="2:11" ht="18.75" customHeight="1" x14ac:dyDescent="0.15">
      <c r="C24" s="156"/>
      <c r="D24" s="158" t="s">
        <v>811</v>
      </c>
      <c r="E24" s="159"/>
      <c r="F24" s="159"/>
      <c r="G24" s="159"/>
      <c r="H24" s="159"/>
      <c r="I24" s="629"/>
      <c r="J24" s="160"/>
    </row>
    <row r="25" spans="2:11" ht="18.75" customHeight="1" x14ac:dyDescent="0.15">
      <c r="C25" s="156"/>
      <c r="D25" s="158"/>
      <c r="E25" s="159"/>
      <c r="F25" s="159"/>
      <c r="G25" s="159"/>
      <c r="H25" s="159"/>
      <c r="I25" s="629"/>
      <c r="J25" s="160"/>
    </row>
    <row r="26" spans="2:11" ht="18.75" customHeight="1" x14ac:dyDescent="0.15">
      <c r="C26" s="156"/>
      <c r="D26" s="393" t="s">
        <v>394</v>
      </c>
      <c r="E26" s="394">
        <f t="shared" ref="E26:J26" si="1">SUM(E22:E25)</f>
        <v>0</v>
      </c>
      <c r="F26" s="394">
        <f t="shared" si="1"/>
        <v>0</v>
      </c>
      <c r="G26" s="394">
        <f t="shared" si="1"/>
        <v>0</v>
      </c>
      <c r="H26" s="394">
        <f t="shared" si="1"/>
        <v>0</v>
      </c>
      <c r="I26" s="394">
        <f t="shared" si="1"/>
        <v>0</v>
      </c>
      <c r="J26" s="1080">
        <f t="shared" si="1"/>
        <v>0</v>
      </c>
    </row>
    <row r="27" spans="2:11" ht="18.75" customHeight="1" x14ac:dyDescent="0.15">
      <c r="C27" s="156"/>
      <c r="D27" s="158"/>
      <c r="E27" s="159"/>
      <c r="F27" s="159"/>
      <c r="G27" s="159"/>
      <c r="H27" s="159"/>
      <c r="I27" s="159"/>
      <c r="J27" s="160"/>
    </row>
    <row r="28" spans="2:11" ht="18.75" customHeight="1" thickBot="1" x14ac:dyDescent="0.2">
      <c r="C28" s="237"/>
      <c r="D28" s="396" t="s">
        <v>812</v>
      </c>
      <c r="E28" s="247">
        <f t="shared" ref="E28:J28" si="2">E19+E26</f>
        <v>0</v>
      </c>
      <c r="F28" s="247">
        <f t="shared" si="2"/>
        <v>0</v>
      </c>
      <c r="G28" s="247">
        <f t="shared" si="2"/>
        <v>0</v>
      </c>
      <c r="H28" s="247">
        <f t="shared" si="2"/>
        <v>0</v>
      </c>
      <c r="I28" s="247">
        <f t="shared" si="2"/>
        <v>0</v>
      </c>
      <c r="J28" s="248">
        <f t="shared" si="2"/>
        <v>0</v>
      </c>
      <c r="K28" s="201"/>
    </row>
    <row r="29" spans="2:11" ht="15" customHeight="1" x14ac:dyDescent="0.15"/>
    <row r="30" spans="2:11" ht="38.65" customHeight="1" thickBot="1" x14ac:dyDescent="0.2">
      <c r="B30" s="1443" t="s">
        <v>813</v>
      </c>
      <c r="C30" s="1444"/>
      <c r="D30" s="1444"/>
      <c r="E30" s="1444"/>
      <c r="F30" s="1444"/>
      <c r="G30" s="1444"/>
      <c r="H30" s="1444"/>
      <c r="I30" s="1444"/>
      <c r="J30" s="1444"/>
    </row>
    <row r="31" spans="2:11" ht="21" customHeight="1" x14ac:dyDescent="0.15">
      <c r="C31" s="1448"/>
      <c r="D31" s="1449"/>
      <c r="E31" s="1440" t="s">
        <v>814</v>
      </c>
      <c r="F31" s="1441"/>
      <c r="G31" s="1441"/>
      <c r="H31" s="1441"/>
      <c r="I31" s="1441"/>
      <c r="J31" s="1442"/>
    </row>
    <row r="32" spans="2:11" ht="30" customHeight="1" x14ac:dyDescent="0.15">
      <c r="C32" s="1450" t="s">
        <v>766</v>
      </c>
      <c r="D32" s="1451"/>
      <c r="E32" s="1430"/>
      <c r="F32" s="1431"/>
      <c r="G32" s="1431"/>
      <c r="H32" s="1431"/>
      <c r="I32" s="1431"/>
      <c r="J32" s="1432"/>
    </row>
    <row r="33" spans="3:10" ht="30" customHeight="1" x14ac:dyDescent="0.15">
      <c r="C33" s="1450" t="s">
        <v>767</v>
      </c>
      <c r="D33" s="1451"/>
      <c r="E33" s="1430"/>
      <c r="F33" s="1431"/>
      <c r="G33" s="1431"/>
      <c r="H33" s="1431"/>
      <c r="I33" s="1431"/>
      <c r="J33" s="1432"/>
    </row>
    <row r="34" spans="3:10" ht="30" customHeight="1" x14ac:dyDescent="0.15">
      <c r="C34" s="1450" t="s">
        <v>815</v>
      </c>
      <c r="D34" s="1451"/>
      <c r="E34" s="1430"/>
      <c r="F34" s="1431"/>
      <c r="G34" s="1431"/>
      <c r="H34" s="1431"/>
      <c r="I34" s="1431"/>
      <c r="J34" s="1432"/>
    </row>
    <row r="35" spans="3:10" ht="30" customHeight="1" x14ac:dyDescent="0.15">
      <c r="C35" s="1436" t="s">
        <v>816</v>
      </c>
      <c r="D35" s="1437"/>
      <c r="E35" s="1430"/>
      <c r="F35" s="1431"/>
      <c r="G35" s="1431"/>
      <c r="H35" s="1431"/>
      <c r="I35" s="1431"/>
      <c r="J35" s="1432"/>
    </row>
    <row r="36" spans="3:10" ht="30" customHeight="1" x14ac:dyDescent="0.15">
      <c r="C36" s="1436" t="s">
        <v>817</v>
      </c>
      <c r="D36" s="1437"/>
      <c r="E36" s="1430"/>
      <c r="F36" s="1431"/>
      <c r="G36" s="1431"/>
      <c r="H36" s="1431"/>
      <c r="I36" s="1431"/>
      <c r="J36" s="1432"/>
    </row>
    <row r="37" spans="3:10" ht="30" customHeight="1" thickBot="1" x14ac:dyDescent="0.2">
      <c r="C37" s="1438" t="s">
        <v>818</v>
      </c>
      <c r="D37" s="1439"/>
      <c r="E37" s="1433"/>
      <c r="F37" s="1434"/>
      <c r="G37" s="1434"/>
      <c r="H37" s="1434"/>
      <c r="I37" s="1434"/>
      <c r="J37" s="1435"/>
    </row>
  </sheetData>
  <mergeCells count="19">
    <mergeCell ref="C32:D32"/>
    <mergeCell ref="C33:D33"/>
    <mergeCell ref="C34:D34"/>
    <mergeCell ref="C36:D36"/>
    <mergeCell ref="E32:J32"/>
    <mergeCell ref="E33:J33"/>
    <mergeCell ref="E31:J31"/>
    <mergeCell ref="B4:J4"/>
    <mergeCell ref="C5:D5"/>
    <mergeCell ref="E5:J5"/>
    <mergeCell ref="C7:D7"/>
    <mergeCell ref="B30:J30"/>
    <mergeCell ref="C31:D31"/>
    <mergeCell ref="E34:J34"/>
    <mergeCell ref="E35:J35"/>
    <mergeCell ref="E36:J36"/>
    <mergeCell ref="E37:J37"/>
    <mergeCell ref="C35:D35"/>
    <mergeCell ref="C37:D37"/>
  </mergeCells>
  <phoneticPr fontId="25"/>
  <printOptions horizontalCentered="1"/>
  <pageMargins left="0.51181102362204722" right="0.70866141732283472" top="0.74803149606299213" bottom="0.74803149606299213" header="0.31496062992125984" footer="0.31496062992125984"/>
  <pageSetup paperSize="9" scale="60" orientation="portrait" r:id="rId1"/>
  <headerFooter>
    <oddHeader xml:space="preserve">&amp;R&amp;U開示版・非開示版&amp;U
※上記いずれかに丸をつけてください。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F1D4A-521C-47DE-B11A-79E6C0B30AD8}">
  <sheetPr>
    <tabColor rgb="FF92D050"/>
  </sheetPr>
  <dimension ref="A1:K37"/>
  <sheetViews>
    <sheetView view="pageLayout" topLeftCell="A2" zoomScaleNormal="75" zoomScaleSheetLayoutView="90" workbookViewId="0">
      <selection activeCell="J19" sqref="J19"/>
    </sheetView>
  </sheetViews>
  <sheetFormatPr defaultColWidth="9" defaultRowHeight="13.5" x14ac:dyDescent="0.15"/>
  <cols>
    <col min="1" max="1" width="2.375" customWidth="1"/>
    <col min="2" max="2" width="2.5" customWidth="1"/>
    <col min="3" max="3" width="5.125" customWidth="1"/>
    <col min="4" max="4" width="40.875" customWidth="1"/>
    <col min="5" max="9" width="15.625" customWidth="1"/>
    <col min="10" max="10" width="17.375" customWidth="1"/>
    <col min="11" max="11" width="1.125" customWidth="1"/>
  </cols>
  <sheetData>
    <row r="1" spans="1:11" ht="17.25" x14ac:dyDescent="0.15">
      <c r="B1" s="245" t="s">
        <v>355</v>
      </c>
    </row>
    <row r="2" spans="1:11" ht="13.35" customHeight="1" x14ac:dyDescent="0.15">
      <c r="B2" s="107"/>
    </row>
    <row r="3" spans="1:11" ht="18" customHeight="1" x14ac:dyDescent="0.15">
      <c r="A3" s="107"/>
      <c r="B3" s="107" t="s">
        <v>794</v>
      </c>
      <c r="E3" s="451" t="s">
        <v>356</v>
      </c>
    </row>
    <row r="4" spans="1:11" ht="51" customHeight="1" thickBot="1" x14ac:dyDescent="0.2">
      <c r="A4" s="107"/>
      <c r="B4" s="1443" t="s">
        <v>795</v>
      </c>
      <c r="C4" s="1444"/>
      <c r="D4" s="1444"/>
      <c r="E4" s="1444"/>
      <c r="F4" s="1444"/>
      <c r="G4" s="1444"/>
      <c r="H4" s="1444"/>
      <c r="I4" s="1444"/>
      <c r="J4" s="1444"/>
    </row>
    <row r="5" spans="1:11" ht="19.5" customHeight="1" thickBot="1" x14ac:dyDescent="0.2">
      <c r="B5" s="20"/>
      <c r="C5" s="1427" t="s">
        <v>11</v>
      </c>
      <c r="D5" s="1445"/>
      <c r="E5" s="1298" t="str">
        <f>IF(様式一覧表!D5="","",様式一覧表!D5)</f>
        <v/>
      </c>
      <c r="F5" s="1298"/>
      <c r="G5" s="1298"/>
      <c r="H5" s="1298"/>
      <c r="I5" s="1298"/>
      <c r="J5" s="1299"/>
    </row>
    <row r="6" spans="1:11" ht="15" customHeight="1" thickBot="1" x14ac:dyDescent="0.25">
      <c r="B6" s="134"/>
    </row>
    <row r="7" spans="1:11" ht="49.5" customHeight="1" thickBot="1" x14ac:dyDescent="0.2">
      <c r="C7" s="1446"/>
      <c r="D7" s="1447"/>
      <c r="E7" s="565" t="s">
        <v>766</v>
      </c>
      <c r="F7" s="566" t="s">
        <v>767</v>
      </c>
      <c r="G7" s="566" t="s">
        <v>768</v>
      </c>
      <c r="H7" s="566" t="s">
        <v>819</v>
      </c>
      <c r="I7" s="626" t="s">
        <v>820</v>
      </c>
      <c r="J7" s="567" t="s">
        <v>798</v>
      </c>
    </row>
    <row r="8" spans="1:11" ht="18.75" customHeight="1" x14ac:dyDescent="0.15">
      <c r="C8" s="155" t="s">
        <v>799</v>
      </c>
      <c r="D8" s="157"/>
      <c r="E8" s="422"/>
      <c r="F8" s="423"/>
      <c r="G8" s="423"/>
      <c r="H8" s="423"/>
      <c r="I8" s="627"/>
      <c r="J8" s="424"/>
    </row>
    <row r="9" spans="1:11" ht="18.75" customHeight="1" x14ac:dyDescent="0.15">
      <c r="C9" s="156"/>
      <c r="D9" s="158" t="s">
        <v>800</v>
      </c>
      <c r="E9" s="233" t="str">
        <f>IF('F-3-2・F-3-4'!E9="","","【"&amp;(IF(ABS('F-3-2・F-3-4'!E9)&gt;0,100,"0")&amp;"】"))</f>
        <v/>
      </c>
      <c r="F9" s="233" t="str">
        <f>IF('F-3-2・F-3-4'!F9="","","【"&amp;(IF('F-3-2・F-3-4'!F9&gt;='F-3-2・F-3-4'!E9,ROUND(100+ABS('F-3-2・F-3-4'!E9-'F-3-2・F-3-4'!F9)/ABS('F-3-2・F-3-4'!E9/100),0),ROUND(100-ABS('F-3-2・F-3-4'!E9-'F-3-2・F-3-4'!F9)/ABS('F-3-2・F-3-4'!E9/100),0))&amp;"】"))</f>
        <v/>
      </c>
      <c r="G9" s="233" t="str">
        <f>IF('F-3-2・F-3-4'!G9="","","【"&amp;(IF('F-3-2・F-3-4'!G9&gt;='F-3-2・F-3-4'!E9,ROUND(100+ABS('F-3-2・F-3-4'!E9-'F-3-2・F-3-4'!G9)/ABS('F-3-2・F-3-4'!E9/100),0),ROUND(100-ABS('F-3-2・F-3-4'!E9-'F-3-2・F-3-4'!G9)/ABS('F-3-2・F-3-4'!E9/100),0))&amp;"】"))</f>
        <v/>
      </c>
      <c r="H9" s="233" t="str">
        <f>IF('F-3-2・F-3-4'!H9="","","【"&amp;(IF('F-3-2・F-3-4'!H9&gt;='F-3-2・F-3-4'!E9,ROUND(100+ABS('F-3-2・F-3-4'!E9-'F-3-2・F-3-4'!H9)/ABS('F-3-2・F-3-4'!E9/100),0),ROUND(100-ABS('F-3-2・F-3-4'!E9-'F-3-2・F-3-4'!H9)/ABS('F-3-2・F-3-4'!E9/100),0))&amp;"】"))</f>
        <v/>
      </c>
      <c r="I9" s="628" t="str">
        <f>IF('F-3-2・F-3-4'!I9="","","【"&amp;(IF('F-3-2・F-3-4'!I9&gt;='F-3-2・F-3-4'!E9,ROUND(100+ABS('F-3-2・F-3-4'!E9-'F-3-2・F-3-4'!I9)/ABS('F-3-2・F-3-4'!E9/100),0),ROUND(100-ABS('F-3-2・F-3-4'!E9-'F-3-2・F-3-4'!I9)/ABS('F-3-2・F-3-4'!E9/100),0))&amp;"】"))</f>
        <v/>
      </c>
      <c r="J9" s="234" t="str">
        <f>IF('F-3-2・F-3-4'!J9="","","【"&amp;(IF('F-3-2・F-3-4'!J9&gt;='F-3-2・F-3-4'!E9,ROUND(100+ABS('F-3-2・F-3-4'!E9-'F-3-2・F-3-4'!J9)/ABS('F-3-2・F-3-4'!E9/100),0),ROUND(100-ABS('F-3-2・F-3-4'!E9-'F-3-2・F-3-4'!J9)/ABS('F-3-2・F-3-4'!E9/100),0))&amp;"】"))</f>
        <v/>
      </c>
      <c r="K9" s="201"/>
    </row>
    <row r="10" spans="1:11" ht="18.75" customHeight="1" x14ac:dyDescent="0.15">
      <c r="C10" s="156"/>
      <c r="D10" s="158" t="s">
        <v>801</v>
      </c>
      <c r="E10" s="202" t="str">
        <f>IF('F-3-2・F-3-4'!E10="","","【"&amp;(IF(ABS('F-3-2・F-3-4'!E10)&gt;0,100,"0")&amp;"】"))</f>
        <v/>
      </c>
      <c r="F10" s="202" t="str">
        <f>IF('F-3-2・F-3-4'!F10="","","【"&amp;(IF('F-3-2・F-3-4'!F10&gt;='F-3-2・F-3-4'!E10,ROUND(100+ABS('F-3-2・F-3-4'!E10-'F-3-2・F-3-4'!F10)/ABS('F-3-2・F-3-4'!E10/100),0),ROUND(100-ABS('F-3-2・F-3-4'!E10-'F-3-2・F-3-4'!F10)/ABS('F-3-2・F-3-4'!E10/100),0))&amp;"】"))</f>
        <v/>
      </c>
      <c r="G10" s="202" t="str">
        <f>IF('F-3-2・F-3-4'!G10="","","【"&amp;(IF('F-3-2・F-3-4'!G10&gt;='F-3-2・F-3-4'!E10,ROUND(100+ABS('F-3-2・F-3-4'!E10-'F-3-2・F-3-4'!G10)/ABS('F-3-2・F-3-4'!E10/100),0),ROUND(100-ABS('F-3-2・F-3-4'!E10-'F-3-2・F-3-4'!G10)/ABS('F-3-2・F-3-4'!E10/100),0))&amp;"】"))</f>
        <v/>
      </c>
      <c r="H10" s="202" t="str">
        <f>IF('F-3-2・F-3-4'!H10="","","【"&amp;(IF('F-3-2・F-3-4'!H10&gt;='F-3-2・F-3-4'!E10,ROUND(100+ABS('F-3-2・F-3-4'!E10-'F-3-2・F-3-4'!H10)/ABS('F-3-2・F-3-4'!E10/100),0),ROUND(100-ABS('F-3-2・F-3-4'!E10-'F-3-2・F-3-4'!H10)/ABS('F-3-2・F-3-4'!E10/100),0))&amp;"】"))</f>
        <v/>
      </c>
      <c r="I10" s="202" t="str">
        <f>IF('F-3-2・F-3-4'!I10="","","【"&amp;(IF('F-3-2・F-3-4'!I10&gt;='F-3-2・F-3-4'!E10,ROUND(100+ABS('F-3-2・F-3-4'!E10-'F-3-2・F-3-4'!I10)/ABS('F-3-2・F-3-4'!E10/100),0),ROUND(100-ABS('F-3-2・F-3-4'!E10-'F-3-2・F-3-4'!I10)/ABS('F-3-2・F-3-4'!E10/100),0))&amp;"】"))</f>
        <v/>
      </c>
      <c r="J10" s="148" t="str">
        <f>IF('F-3-2・F-3-4'!J10="","","【"&amp;(IF('F-3-2・F-3-4'!J10&gt;='F-3-2・F-3-4'!E10,ROUND(100+ABS('F-3-2・F-3-4'!E10-'F-3-2・F-3-4'!J10)/ABS('F-3-2・F-3-4'!E10/100),0),ROUND(100-ABS('F-3-2・F-3-4'!E10-'F-3-2・F-3-4'!J10)/ABS('F-3-2・F-3-4'!E10/100),0))&amp;"】"))</f>
        <v/>
      </c>
      <c r="K10" s="201"/>
    </row>
    <row r="11" spans="1:11" ht="18.75" customHeight="1" x14ac:dyDescent="0.15">
      <c r="C11" s="156"/>
      <c r="D11" s="158" t="s">
        <v>802</v>
      </c>
      <c r="E11" s="233" t="str">
        <f>IF('F-3-2・F-3-4'!E11="","","【"&amp;(IF(ABS('F-3-2・F-3-4'!E11)&gt;0,100,"0")&amp;"】"))</f>
        <v/>
      </c>
      <c r="F11" s="233" t="str">
        <f>IF('F-3-2・F-3-4'!F11="","","【"&amp;(IF('F-3-2・F-3-4'!F11&gt;='F-3-2・F-3-4'!E11,ROUND(100+ABS('F-3-2・F-3-4'!E11-'F-3-2・F-3-4'!F11)/ABS('F-3-2・F-3-4'!E11/100),0),ROUND(100-ABS('F-3-2・F-3-4'!E11-'F-3-2・F-3-4'!F11)/ABS('F-3-2・F-3-4'!E11/100),0))&amp;"】"))</f>
        <v/>
      </c>
      <c r="G11" s="233" t="str">
        <f>IF('F-3-2・F-3-4'!G11="","","【"&amp;(IF('F-3-2・F-3-4'!G11&gt;='F-3-2・F-3-4'!E11,ROUND(100+ABS('F-3-2・F-3-4'!E11-'F-3-2・F-3-4'!G11)/ABS('F-3-2・F-3-4'!E11/100),0),ROUND(100-ABS('F-3-2・F-3-4'!E11-'F-3-2・F-3-4'!G11)/ABS('F-3-2・F-3-4'!E11/100),0))&amp;"】"))</f>
        <v/>
      </c>
      <c r="H11" s="233" t="str">
        <f>IF('F-3-2・F-3-4'!H11="","","【"&amp;(IF('F-3-2・F-3-4'!H11&gt;='F-3-2・F-3-4'!E11,ROUND(100+ABS('F-3-2・F-3-4'!E11-'F-3-2・F-3-4'!H11)/ABS('F-3-2・F-3-4'!E11/100),0),ROUND(100-ABS('F-3-2・F-3-4'!E11-'F-3-2・F-3-4'!H11)/ABS('F-3-2・F-3-4'!E11/100),0))&amp;"】"))</f>
        <v/>
      </c>
      <c r="I11" s="628" t="str">
        <f>IF('F-3-2・F-3-4'!I11="","","【"&amp;(IF('F-3-2・F-3-4'!I11&gt;='F-3-2・F-3-4'!E11,ROUND(100+ABS('F-3-2・F-3-4'!E11-'F-3-2・F-3-4'!I11)/ABS('F-3-2・F-3-4'!E11/100),0),ROUND(100-ABS('F-3-2・F-3-4'!E11-'F-3-2・F-3-4'!I11)/ABS('F-3-2・F-3-4'!E11/100),0))&amp;"】"))</f>
        <v/>
      </c>
      <c r="J11" s="234" t="str">
        <f>IF('F-3-2・F-3-4'!J11="","","【"&amp;(IF('F-3-2・F-3-4'!J11&gt;='F-3-2・F-3-4'!E11,ROUND(100+ABS('F-3-2・F-3-4'!E11-'F-3-2・F-3-4'!J11)/ABS('F-3-2・F-3-4'!E11/100),0),ROUND(100-ABS('F-3-2・F-3-4'!E11-'F-3-2・F-3-4'!J11)/ABS('F-3-2・F-3-4'!E11/100),0))&amp;"】"))</f>
        <v/>
      </c>
    </row>
    <row r="12" spans="1:11" ht="18.75" customHeight="1" x14ac:dyDescent="0.15">
      <c r="C12" s="156"/>
      <c r="D12" s="158" t="s">
        <v>803</v>
      </c>
      <c r="E12" s="233" t="str">
        <f>IF('F-3-2・F-3-4'!E12="","","【"&amp;(IF(ABS('F-3-2・F-3-4'!E12)&gt;0,100,"0")&amp;"】"))</f>
        <v/>
      </c>
      <c r="F12" s="233" t="str">
        <f>IF('F-3-2・F-3-4'!F12="","","【"&amp;(IF('F-3-2・F-3-4'!F12&gt;='F-3-2・F-3-4'!E12,ROUND(100+ABS('F-3-2・F-3-4'!E12-'F-3-2・F-3-4'!F12)/ABS('F-3-2・F-3-4'!E12/100),0),ROUND(100-ABS('F-3-2・F-3-4'!E12-'F-3-2・F-3-4'!F12)/ABS('F-3-2・F-3-4'!E12/100),0))&amp;"】"))</f>
        <v/>
      </c>
      <c r="G12" s="233" t="str">
        <f>IF('F-3-2・F-3-4'!G12="","","【"&amp;(IF('F-3-2・F-3-4'!G12&gt;='F-3-2・F-3-4'!E12,ROUND(100+ABS('F-3-2・F-3-4'!E12-'F-3-2・F-3-4'!G12)/ABS('F-3-2・F-3-4'!E12/100),0),ROUND(100-ABS('F-3-2・F-3-4'!E12-'F-3-2・F-3-4'!G12)/ABS('F-3-2・F-3-4'!E12/100),0))&amp;"】"))</f>
        <v/>
      </c>
      <c r="H12" s="233" t="str">
        <f>IF('F-3-2・F-3-4'!H12="","","【"&amp;(IF('F-3-2・F-3-4'!H12&gt;='F-3-2・F-3-4'!E12,ROUND(100+ABS('F-3-2・F-3-4'!E12-'F-3-2・F-3-4'!H12)/ABS('F-3-2・F-3-4'!E12/100),0),ROUND(100-ABS('F-3-2・F-3-4'!E12-'F-3-2・F-3-4'!H12)/ABS('F-3-2・F-3-4'!E12/100),0))&amp;"】"))</f>
        <v/>
      </c>
      <c r="I12" s="628" t="str">
        <f>IF('F-3-2・F-3-4'!I12="","","【"&amp;(IF('F-3-2・F-3-4'!I12&gt;='F-3-2・F-3-4'!E12,ROUND(100+ABS('F-3-2・F-3-4'!E12-'F-3-2・F-3-4'!I12)/ABS('F-3-2・F-3-4'!E12/100),0),ROUND(100-ABS('F-3-2・F-3-4'!E12-'F-3-2・F-3-4'!I12)/ABS('F-3-2・F-3-4'!E12/100),0))&amp;"】"))</f>
        <v/>
      </c>
      <c r="J12" s="234" t="str">
        <f>IF('F-3-2・F-3-4'!J12="","","【"&amp;(IF('F-3-2・F-3-4'!J12&gt;='F-3-2・F-3-4'!E12,ROUND(100+ABS('F-3-2・F-3-4'!E12-'F-3-2・F-3-4'!J12)/ABS('F-3-2・F-3-4'!E12/100),0),ROUND(100-ABS('F-3-2・F-3-4'!E12-'F-3-2・F-3-4'!J12)/ABS('F-3-2・F-3-4'!E12/100),0))&amp;"】"))</f>
        <v/>
      </c>
    </row>
    <row r="13" spans="1:11" ht="18.75" customHeight="1" x14ac:dyDescent="0.15">
      <c r="C13" s="156"/>
      <c r="D13" s="158" t="s">
        <v>804</v>
      </c>
      <c r="E13" s="233" t="str">
        <f>IF('F-3-2・F-3-4'!E13="","","【"&amp;(IF(ABS('F-3-2・F-3-4'!E13)&gt;0,100,"0")&amp;"】"))</f>
        <v/>
      </c>
      <c r="F13" s="233" t="str">
        <f>IF('F-3-2・F-3-4'!F13="","","【"&amp;(IF('F-3-2・F-3-4'!F13&gt;='F-3-2・F-3-4'!E13,ROUND(100+ABS('F-3-2・F-3-4'!E13-'F-3-2・F-3-4'!F13)/ABS('F-3-2・F-3-4'!E13/100),0),ROUND(100-ABS('F-3-2・F-3-4'!E13-'F-3-2・F-3-4'!F13)/ABS('F-3-2・F-3-4'!E13/100),0))&amp;"】"))</f>
        <v/>
      </c>
      <c r="G13" s="233" t="str">
        <f>IF('F-3-2・F-3-4'!G13="","","【"&amp;(IF('F-3-2・F-3-4'!G13&gt;='F-3-2・F-3-4'!E13,ROUND(100+ABS('F-3-2・F-3-4'!E13-'F-3-2・F-3-4'!G13)/ABS('F-3-2・F-3-4'!E13/100),0),ROUND(100-ABS('F-3-2・F-3-4'!E13-'F-3-2・F-3-4'!G13)/ABS('F-3-2・F-3-4'!E13/100),0))&amp;"】"))</f>
        <v/>
      </c>
      <c r="H13" s="233" t="str">
        <f>IF('F-3-2・F-3-4'!H13="","","【"&amp;(IF('F-3-2・F-3-4'!H13&gt;='F-3-2・F-3-4'!E13,ROUND(100+ABS('F-3-2・F-3-4'!E13-'F-3-2・F-3-4'!H13)/ABS('F-3-2・F-3-4'!E13/100),0),ROUND(100-ABS('F-3-2・F-3-4'!E13-'F-3-2・F-3-4'!H13)/ABS('F-3-2・F-3-4'!E13/100),0))&amp;"】"))</f>
        <v/>
      </c>
      <c r="I13" s="628" t="str">
        <f>IF('F-3-2・F-3-4'!I13="","","【"&amp;(IF('F-3-2・F-3-4'!I13&gt;='F-3-2・F-3-4'!E13,ROUND(100+ABS('F-3-2・F-3-4'!E13-'F-3-2・F-3-4'!I13)/ABS('F-3-2・F-3-4'!E13/100),0),ROUND(100-ABS('F-3-2・F-3-4'!E13-'F-3-2・F-3-4'!I13)/ABS('F-3-2・F-3-4'!E13/100),0))&amp;"】"))</f>
        <v/>
      </c>
      <c r="J13" s="234" t="str">
        <f>IF('F-3-2・F-3-4'!J13="","","【"&amp;(IF('F-3-2・F-3-4'!J13&gt;='F-3-2・F-3-4'!E13,ROUND(100+ABS('F-3-2・F-3-4'!E13-'F-3-2・F-3-4'!J13)/ABS('F-3-2・F-3-4'!E13/100),0),ROUND(100-ABS('F-3-2・F-3-4'!E13-'F-3-2・F-3-4'!J13)/ABS('F-3-2・F-3-4'!E13/100),0))&amp;"】"))</f>
        <v/>
      </c>
    </row>
    <row r="14" spans="1:11" ht="18.75" customHeight="1" x14ac:dyDescent="0.15">
      <c r="C14" s="156"/>
      <c r="D14" s="158" t="s">
        <v>805</v>
      </c>
      <c r="E14" s="233" t="str">
        <f>IF('F-3-2・F-3-4'!E14="","","【"&amp;(IF(ABS('F-3-2・F-3-4'!E14)&gt;0,100,"0")&amp;"】"))</f>
        <v/>
      </c>
      <c r="F14" s="233" t="str">
        <f>IF('F-3-2・F-3-4'!F14="","","【"&amp;(IF('F-3-2・F-3-4'!F14&gt;='F-3-2・F-3-4'!E14,ROUND(100+ABS('F-3-2・F-3-4'!E14-'F-3-2・F-3-4'!F14)/ABS('F-3-2・F-3-4'!E14/100),0),ROUND(100-ABS('F-3-2・F-3-4'!E14-'F-3-2・F-3-4'!F14)/ABS('F-3-2・F-3-4'!E14/100),0))&amp;"】"))</f>
        <v/>
      </c>
      <c r="G14" s="233" t="str">
        <f>IF('F-3-2・F-3-4'!G14="","","【"&amp;(IF('F-3-2・F-3-4'!G14&gt;='F-3-2・F-3-4'!E14,ROUND(100+ABS('F-3-2・F-3-4'!E14-'F-3-2・F-3-4'!G14)/ABS('F-3-2・F-3-4'!E14/100),0),ROUND(100-ABS('F-3-2・F-3-4'!E14-'F-3-2・F-3-4'!G14)/ABS('F-3-2・F-3-4'!E14/100),0))&amp;"】"))</f>
        <v/>
      </c>
      <c r="H14" s="233" t="str">
        <f>IF('F-3-2・F-3-4'!H14="","","【"&amp;(IF('F-3-2・F-3-4'!H14&gt;='F-3-2・F-3-4'!E14,ROUND(100+ABS('F-3-2・F-3-4'!E14-'F-3-2・F-3-4'!H14)/ABS('F-3-2・F-3-4'!E14/100),0),ROUND(100-ABS('F-3-2・F-3-4'!E14-'F-3-2・F-3-4'!H14)/ABS('F-3-2・F-3-4'!E14/100),0))&amp;"】"))</f>
        <v/>
      </c>
      <c r="I14" s="628" t="str">
        <f>IF('F-3-2・F-3-4'!I14="","","【"&amp;(IF('F-3-2・F-3-4'!I14&gt;='F-3-2・F-3-4'!E14,ROUND(100+ABS('F-3-2・F-3-4'!E14-'F-3-2・F-3-4'!I14)/ABS('F-3-2・F-3-4'!E14/100),0),ROUND(100-ABS('F-3-2・F-3-4'!E14-'F-3-2・F-3-4'!I14)/ABS('F-3-2・F-3-4'!E14/100),0))&amp;"】"))</f>
        <v/>
      </c>
      <c r="J14" s="234" t="str">
        <f>IF('F-3-2・F-3-4'!J14="","","【"&amp;(IF('F-3-2・F-3-4'!J14&gt;='F-3-2・F-3-4'!E14,ROUND(100+ABS('F-3-2・F-3-4'!E14-'F-3-2・F-3-4'!J14)/ABS('F-3-2・F-3-4'!E14/100),0),ROUND(100-ABS('F-3-2・F-3-4'!E14-'F-3-2・F-3-4'!J14)/ABS('F-3-2・F-3-4'!E14/100),0))&amp;"】"))</f>
        <v/>
      </c>
    </row>
    <row r="15" spans="1:11" ht="18.75" customHeight="1" x14ac:dyDescent="0.15">
      <c r="C15" s="156"/>
      <c r="D15" s="158" t="s">
        <v>806</v>
      </c>
      <c r="E15" s="233" t="str">
        <f>IF('F-3-2・F-3-4'!E15="","","【"&amp;(IF(ABS('F-3-2・F-3-4'!E15)&gt;0,100,"0")&amp;"】"))</f>
        <v/>
      </c>
      <c r="F15" s="233" t="str">
        <f>IF('F-3-2・F-3-4'!F15="","","【"&amp;(IF('F-3-2・F-3-4'!F15&gt;='F-3-2・F-3-4'!E15,ROUND(100+ABS('F-3-2・F-3-4'!E15-'F-3-2・F-3-4'!F15)/ABS('F-3-2・F-3-4'!E15/100),0),ROUND(100-ABS('F-3-2・F-3-4'!E15-'F-3-2・F-3-4'!F15)/ABS('F-3-2・F-3-4'!E15/100),0))&amp;"】"))</f>
        <v/>
      </c>
      <c r="G15" s="233" t="str">
        <f>IF('F-3-2・F-3-4'!G15="","","【"&amp;(IF('F-3-2・F-3-4'!G15&gt;='F-3-2・F-3-4'!E15,ROUND(100+ABS('F-3-2・F-3-4'!E15-'F-3-2・F-3-4'!G15)/ABS('F-3-2・F-3-4'!E15/100),0),ROUND(100-ABS('F-3-2・F-3-4'!E15-'F-3-2・F-3-4'!G15)/ABS('F-3-2・F-3-4'!E15/100),0))&amp;"】"))</f>
        <v/>
      </c>
      <c r="H15" s="233" t="str">
        <f>IF('F-3-2・F-3-4'!H15="","","【"&amp;(IF('F-3-2・F-3-4'!H15&gt;='F-3-2・F-3-4'!E15,ROUND(100+ABS('F-3-2・F-3-4'!E15-'F-3-2・F-3-4'!H15)/ABS('F-3-2・F-3-4'!E15/100),0),ROUND(100-ABS('F-3-2・F-3-4'!E15-'F-3-2・F-3-4'!H15)/ABS('F-3-2・F-3-4'!E15/100),0))&amp;"】"))</f>
        <v/>
      </c>
      <c r="I15" s="628" t="str">
        <f>IF('F-3-2・F-3-4'!I15="","","【"&amp;(IF('F-3-2・F-3-4'!I15&gt;='F-3-2・F-3-4'!E15,ROUND(100+ABS('F-3-2・F-3-4'!E15-'F-3-2・F-3-4'!I15)/ABS('F-3-2・F-3-4'!E15/100),0),ROUND(100-ABS('F-3-2・F-3-4'!E15-'F-3-2・F-3-4'!I15)/ABS('F-3-2・F-3-4'!E15/100),0))&amp;"】"))</f>
        <v/>
      </c>
      <c r="J15" s="234" t="str">
        <f>IF('F-3-2・F-3-4'!J15="","","【"&amp;(IF('F-3-2・F-3-4'!J15&gt;='F-3-2・F-3-4'!E15,ROUND(100+ABS('F-3-2・F-3-4'!E15-'F-3-2・F-3-4'!J15)/ABS('F-3-2・F-3-4'!E15/100),0),ROUND(100-ABS('F-3-2・F-3-4'!E15-'F-3-2・F-3-4'!J15)/ABS('F-3-2・F-3-4'!E15/100),0))&amp;"】"))</f>
        <v/>
      </c>
    </row>
    <row r="16" spans="1:11" ht="18.75" customHeight="1" x14ac:dyDescent="0.15">
      <c r="C16" s="156"/>
      <c r="D16" s="158" t="s">
        <v>807</v>
      </c>
      <c r="E16" s="233" t="str">
        <f>IF('F-3-2・F-3-4'!E16="","","【"&amp;(IF(ABS('F-3-2・F-3-4'!E16)&gt;0,100,"0")&amp;"】"))</f>
        <v/>
      </c>
      <c r="F16" s="233" t="str">
        <f>IF('F-3-2・F-3-4'!F16="","","【"&amp;(IF('F-3-2・F-3-4'!F16&gt;='F-3-2・F-3-4'!E16,ROUND(100+ABS('F-3-2・F-3-4'!E16-'F-3-2・F-3-4'!F16)/ABS('F-3-2・F-3-4'!E16/100),0),ROUND(100-ABS('F-3-2・F-3-4'!E16-'F-3-2・F-3-4'!F16)/ABS('F-3-2・F-3-4'!E16/100),0))&amp;"】"))</f>
        <v/>
      </c>
      <c r="G16" s="233" t="str">
        <f>IF('F-3-2・F-3-4'!G16="","","【"&amp;(IF('F-3-2・F-3-4'!G16&gt;='F-3-2・F-3-4'!E16,ROUND(100+ABS('F-3-2・F-3-4'!E16-'F-3-2・F-3-4'!G16)/ABS('F-3-2・F-3-4'!E16/100),0),ROUND(100-ABS('F-3-2・F-3-4'!E16-'F-3-2・F-3-4'!G16)/ABS('F-3-2・F-3-4'!E16/100),0))&amp;"】"))</f>
        <v/>
      </c>
      <c r="H16" s="233" t="str">
        <f>IF('F-3-2・F-3-4'!H16="","","【"&amp;(IF('F-3-2・F-3-4'!H16&gt;='F-3-2・F-3-4'!E16,ROUND(100+ABS('F-3-2・F-3-4'!E16-'F-3-2・F-3-4'!H16)/ABS('F-3-2・F-3-4'!E16/100),0),ROUND(100-ABS('F-3-2・F-3-4'!E16-'F-3-2・F-3-4'!H16)/ABS('F-3-2・F-3-4'!E16/100),0))&amp;"】"))</f>
        <v/>
      </c>
      <c r="I16" s="628" t="str">
        <f>IF('F-3-2・F-3-4'!I16="","","【"&amp;(IF('F-3-2・F-3-4'!I16&gt;='F-3-2・F-3-4'!E16,ROUND(100+ABS('F-3-2・F-3-4'!E16-'F-3-2・F-3-4'!I16)/ABS('F-3-2・F-3-4'!E16/100),0),ROUND(100-ABS('F-3-2・F-3-4'!E16-'F-3-2・F-3-4'!I16)/ABS('F-3-2・F-3-4'!E16/100),0))&amp;"】"))</f>
        <v/>
      </c>
      <c r="J16" s="234" t="str">
        <f>IF('F-3-2・F-3-4'!J16="","","【"&amp;(IF('F-3-2・F-3-4'!J16&gt;='F-3-2・F-3-4'!E16,ROUND(100+ABS('F-3-2・F-3-4'!E16-'F-3-2・F-3-4'!J16)/ABS('F-3-2・F-3-4'!E16/100),0),ROUND(100-ABS('F-3-2・F-3-4'!E16-'F-3-2・F-3-4'!J16)/ABS('F-3-2・F-3-4'!E16/100),0))&amp;"】"))</f>
        <v/>
      </c>
    </row>
    <row r="17" spans="2:11" ht="18.75" customHeight="1" x14ac:dyDescent="0.15">
      <c r="C17" s="156"/>
      <c r="D17" s="158"/>
      <c r="E17" s="159" t="str">
        <f>IF('F-3-2・F-3-4'!E17="","","【"&amp;(IF(ABS('F-3-2・F-3-4'!E17)&gt;0,100,"0")&amp;"】"))</f>
        <v/>
      </c>
      <c r="F17" s="159" t="str">
        <f>IF('F-3-2・F-3-4'!F17="","","【"&amp;(IF('F-3-2・F-3-4'!F17&gt;='F-3-2・F-3-4'!E17,ROUND(100+ABS('F-3-2・F-3-4'!E17-'F-3-2・F-3-4'!F17)/ABS('F-3-2・F-3-4'!E17/100),0),ROUND(100-ABS('F-3-2・F-3-4'!E17-'F-3-2・F-3-4'!F17)/ABS('F-3-2・F-3-4'!E17/100),0))&amp;"】"))</f>
        <v/>
      </c>
      <c r="G17" s="159" t="str">
        <f>IF('F-3-2・F-3-4'!G17="","","【"&amp;(IF('F-3-2・F-3-4'!G17&gt;='F-3-2・F-3-4'!E17,ROUND(100+ABS('F-3-2・F-3-4'!E17-'F-3-2・F-3-4'!G17)/ABS('F-3-2・F-3-4'!E17/100),0),ROUND(100-ABS('F-3-2・F-3-4'!E17-'F-3-2・F-3-4'!G17)/ABS('F-3-2・F-3-4'!E17/100),0))&amp;"】"))</f>
        <v/>
      </c>
      <c r="H17" s="159" t="str">
        <f>IF('F-3-2・F-3-4'!H17="","","【"&amp;(IF('F-3-2・F-3-4'!H17&gt;='F-3-2・F-3-4'!E17,ROUND(100+ABS('F-3-2・F-3-4'!E17-'F-3-2・F-3-4'!H17)/ABS('F-3-2・F-3-4'!E17/100),0),ROUND(100-ABS('F-3-2・F-3-4'!E17-'F-3-2・F-3-4'!H17)/ABS('F-3-2・F-3-4'!E17/100),0))&amp;"】"))</f>
        <v/>
      </c>
      <c r="I17" s="629" t="str">
        <f>IF('F-3-2・F-3-4'!I17="","","【"&amp;(IF('F-3-2・F-3-4'!I17&gt;='F-3-2・F-3-4'!E17,ROUND(100+ABS('F-3-2・F-3-4'!E17-'F-3-2・F-3-4'!I17)/ABS('F-3-2・F-3-4'!E17/100),0),ROUND(100-ABS('F-3-2・F-3-4'!E17-'F-3-2・F-3-4'!I17)/ABS('F-3-2・F-3-4'!E17/100),0))&amp;"】"))</f>
        <v/>
      </c>
      <c r="J17" s="160" t="str">
        <f>IF('F-3-2・F-3-4'!J17="","","【"&amp;(IF('F-3-2・F-3-4'!J17&gt;='F-3-2・F-3-4'!E17,ROUND(100+ABS('F-3-2・F-3-4'!E17-'F-3-2・F-3-4'!J17)/ABS('F-3-2・F-3-4'!E17/100),0),ROUND(100-ABS('F-3-2・F-3-4'!E17-'F-3-2・F-3-4'!J17)/ABS('F-3-2・F-3-4'!E17/100),0))&amp;"】"))</f>
        <v/>
      </c>
    </row>
    <row r="18" spans="2:11" ht="18.75" customHeight="1" x14ac:dyDescent="0.15">
      <c r="C18" s="156"/>
      <c r="D18" s="158"/>
      <c r="E18" s="159" t="str">
        <f>IF('F-3-2・F-3-4'!E18="","","【"&amp;(IF(ABS('F-3-2・F-3-4'!E18)&gt;0,100,"0")&amp;"】"))</f>
        <v/>
      </c>
      <c r="F18" s="159" t="str">
        <f>IF('F-3-2・F-3-4'!F18="","","【"&amp;(IF('F-3-2・F-3-4'!F18&gt;='F-3-2・F-3-4'!E18,ROUND(100+ABS('F-3-2・F-3-4'!E18-'F-3-2・F-3-4'!F18)/ABS('F-3-2・F-3-4'!E18/100),0),ROUND(100-ABS('F-3-2・F-3-4'!E18-'F-3-2・F-3-4'!F18)/ABS('F-3-2・F-3-4'!E18/100),0))&amp;"】"))</f>
        <v/>
      </c>
      <c r="G18" s="159" t="str">
        <f>IF('F-3-2・F-3-4'!G18="","","【"&amp;(IF('F-3-2・F-3-4'!G18&gt;='F-3-2・F-3-4'!E18,ROUND(100+ABS('F-3-2・F-3-4'!E18-'F-3-2・F-3-4'!G18)/ABS('F-3-2・F-3-4'!E18/100),0),ROUND(100-ABS('F-3-2・F-3-4'!E18-'F-3-2・F-3-4'!G18)/ABS('F-3-2・F-3-4'!E18/100),0))&amp;"】"))</f>
        <v/>
      </c>
      <c r="H18" s="159" t="str">
        <f>IF('F-3-2・F-3-4'!H18="","","【"&amp;(IF('F-3-2・F-3-4'!H18&gt;='F-3-2・F-3-4'!E18,ROUND(100+ABS('F-3-2・F-3-4'!E18-'F-3-2・F-3-4'!H18)/ABS('F-3-2・F-3-4'!E18/100),0),ROUND(100-ABS('F-3-2・F-3-4'!E18-'F-3-2・F-3-4'!H18)/ABS('F-3-2・F-3-4'!E18/100),0))&amp;"】"))</f>
        <v/>
      </c>
      <c r="I18" s="629" t="str">
        <f>IF('F-3-2・F-3-4'!I18="","","【"&amp;(IF('F-3-2・F-3-4'!I18&gt;='F-3-2・F-3-4'!E18,ROUND(100+ABS('F-3-2・F-3-4'!E18-'F-3-2・F-3-4'!I18)/ABS('F-3-2・F-3-4'!E18/100),0),ROUND(100-ABS('F-3-2・F-3-4'!E18-'F-3-2・F-3-4'!I18)/ABS('F-3-2・F-3-4'!E18/100),0))&amp;"】"))</f>
        <v/>
      </c>
      <c r="J18" s="160" t="str">
        <f>IF('F-3-2・F-3-4'!J18="","","【"&amp;(IF('F-3-2・F-3-4'!J18&gt;='F-3-2・F-3-4'!E18,ROUND(100+ABS('F-3-2・F-3-4'!E18-'F-3-2・F-3-4'!J18)/ABS('F-3-2・F-3-4'!E18/100),0),ROUND(100-ABS('F-3-2・F-3-4'!E18-'F-3-2・F-3-4'!J18)/ABS('F-3-2・F-3-4'!E18/100),0))&amp;"】"))</f>
        <v/>
      </c>
    </row>
    <row r="19" spans="2:11" ht="18.75" customHeight="1" x14ac:dyDescent="0.15">
      <c r="C19" s="156"/>
      <c r="D19" s="393" t="s">
        <v>394</v>
      </c>
      <c r="E19" s="394" t="str">
        <f>IF('F-3-2・F-3-4'!E19="","","【"&amp;(IF(ABS('F-3-2・F-3-4'!E19)&gt;0,100,"0")&amp;"】"))</f>
        <v>【0】</v>
      </c>
      <c r="F19" s="394" t="e">
        <f>IF('F-3-2・F-3-4'!F19="","","【"&amp;(IF('F-3-2・F-3-4'!F19&gt;='F-3-2・F-3-4'!E19,ROUND(100+ABS('F-3-2・F-3-4'!E19-'F-3-2・F-3-4'!F19)/ABS('F-3-2・F-3-4'!E19/100),0),ROUND(100-ABS('F-3-2・F-3-4'!E19-'F-3-2・F-3-4'!F19)/ABS('F-3-2・F-3-4'!E19/100),0))&amp;"】"))</f>
        <v>#DIV/0!</v>
      </c>
      <c r="G19" s="394" t="e">
        <f>IF('F-3-2・F-3-4'!G19="","","【"&amp;(IF('F-3-2・F-3-4'!G19&gt;='F-3-2・F-3-4'!E19,ROUND(100+ABS('F-3-2・F-3-4'!E19-'F-3-2・F-3-4'!G19)/ABS('F-3-2・F-3-4'!E19/100),0),ROUND(100-ABS('F-3-2・F-3-4'!E19-'F-3-2・F-3-4'!G19)/ABS('F-3-2・F-3-4'!E19/100),0))&amp;"】"))</f>
        <v>#DIV/0!</v>
      </c>
      <c r="H19" s="394" t="e">
        <f>IF('F-3-2・F-3-4'!H19="","","【"&amp;(IF('F-3-2・F-3-4'!H19&gt;='F-3-2・F-3-4'!E19,ROUND(100+ABS('F-3-2・F-3-4'!E19-'F-3-2・F-3-4'!H19)/ABS('F-3-2・F-3-4'!E19/100),0),ROUND(100-ABS('F-3-2・F-3-4'!E19-'F-3-2・F-3-4'!H19)/ABS('F-3-2・F-3-4'!E19/100),0))&amp;"】"))</f>
        <v>#DIV/0!</v>
      </c>
      <c r="I19" s="394" t="e">
        <f>IF('F-3-2・F-3-4'!I19="","","【"&amp;(IF('F-3-2・F-3-4'!I19&gt;='F-3-2・F-3-4'!E19,ROUND(100+ABS('F-3-2・F-3-4'!E19-'F-3-2・F-3-4'!I19)/ABS('F-3-2・F-3-4'!E19/100),0),ROUND(100-ABS('F-3-2・F-3-4'!E19-'F-3-2・F-3-4'!I19)/ABS('F-3-2・F-3-4'!E19/100),0))&amp;"】"))</f>
        <v>#DIV/0!</v>
      </c>
      <c r="J19" s="1080" t="e">
        <f>IF('F-3-2・F-3-4'!J19="","","【"&amp;(IF('F-3-2・F-3-4'!J19&gt;='F-3-2・F-3-4'!E19,ROUND(100+ABS('F-3-2・F-3-4'!E19-'F-3-2・F-3-4'!J19)/ABS('F-3-2・F-3-4'!E19/100),0),ROUND(100-ABS('F-3-2・F-3-4'!E19-'F-3-2・F-3-4'!J19)/ABS('F-3-2・F-3-4'!E19/100),0))&amp;"】"))</f>
        <v>#DIV/0!</v>
      </c>
    </row>
    <row r="20" spans="2:11" ht="18.75" customHeight="1" x14ac:dyDescent="0.15">
      <c r="C20" s="156"/>
      <c r="D20" s="158"/>
      <c r="E20" s="425"/>
      <c r="F20" s="426"/>
      <c r="G20" s="426"/>
      <c r="H20" s="426"/>
      <c r="I20" s="630"/>
      <c r="J20" s="427"/>
    </row>
    <row r="21" spans="2:11" ht="18.75" customHeight="1" x14ac:dyDescent="0.15">
      <c r="C21" s="156" t="s">
        <v>821</v>
      </c>
      <c r="D21" s="158"/>
      <c r="E21" s="425"/>
      <c r="F21" s="426"/>
      <c r="G21" s="426"/>
      <c r="H21" s="426"/>
      <c r="I21" s="630"/>
      <c r="J21" s="427"/>
    </row>
    <row r="22" spans="2:11" ht="18.75" customHeight="1" x14ac:dyDescent="0.15">
      <c r="C22" s="156"/>
      <c r="D22" s="158" t="s">
        <v>822</v>
      </c>
      <c r="E22" s="795" t="str">
        <f>IF('F-3-2・F-3-4'!E22="","","【"&amp;(IF(ABS('F-3-2・F-3-4'!E22)&gt;0,100,"0")&amp;"】"))</f>
        <v/>
      </c>
      <c r="F22" s="795" t="str">
        <f>IF('F-3-2・F-3-4'!F22="","","【"&amp;(IF('F-3-2・F-3-4'!F22&gt;='F-3-2・F-3-4'!E22,ROUND(100+ABS('F-3-2・F-3-4'!E22-'F-3-2・F-3-4'!F22)/ABS('F-3-2・F-3-4'!E22/100),0),ROUND(100-ABS('F-3-2・F-3-4'!E22-'F-3-2・F-3-4'!F22)/ABS('F-3-2・F-3-4'!E22/100),0))&amp;"】"))</f>
        <v/>
      </c>
      <c r="G22" s="795" t="str">
        <f>IF('F-3-2・F-3-4'!G22="","","【"&amp;(IF('F-3-2・F-3-4'!G22&gt;='F-3-2・F-3-4'!E22,ROUND(100+ABS('F-3-2・F-3-4'!E22-'F-3-2・F-3-4'!G22)/ABS('F-3-2・F-3-4'!E22/100),0),ROUND(100-ABS('F-3-2・F-3-4'!E22-'F-3-2・F-3-4'!G22)/ABS('F-3-2・F-3-4'!E22/100),0))&amp;"】"))</f>
        <v/>
      </c>
      <c r="H22" s="795" t="str">
        <f>IF('F-3-2・F-3-4'!H22="","","【"&amp;(IF('F-3-2・F-3-4'!H22&gt;='F-3-2・F-3-4'!E22,ROUND(100+ABS('F-3-2・F-3-4'!E22-'F-3-2・F-3-4'!H22)/ABS('F-3-2・F-3-4'!E22/100),0),ROUND(100-ABS('F-3-2・F-3-4'!E22-'F-3-2・F-3-4'!H22)/ABS('F-3-2・F-3-4'!E22/100),0))&amp;"】"))</f>
        <v/>
      </c>
      <c r="I22" s="794" t="str">
        <f>IF('F-3-2・F-3-4'!I22="","","【"&amp;(IF('F-3-2・F-3-4'!I22&gt;='F-3-2・F-3-4'!E22,ROUND(100+ABS('F-3-2・F-3-4'!E22-'F-3-2・F-3-4'!I22)/ABS('F-3-2・F-3-4'!E22/100),0),ROUND(100-ABS('F-3-2・F-3-4'!E22-'F-3-2・F-3-4'!I22)/ABS('F-3-2・F-3-4'!E22/100),0))&amp;"】"))</f>
        <v/>
      </c>
      <c r="J22" s="793" t="str">
        <f>IF('F-3-2・F-3-4'!J22="","","【"&amp;(IF('F-3-2・F-3-4'!J22&gt;='F-3-2・F-3-4'!E22,ROUND(100+ABS('F-3-2・F-3-4'!E22-'F-3-2・F-3-4'!J22)/ABS('F-3-2・F-3-4'!E22/100),0),ROUND(100-ABS('F-3-2・F-3-4'!E22-'F-3-2・F-3-4'!J22)/ABS('F-3-2・F-3-4'!E22/100),0))&amp;"】"))</f>
        <v/>
      </c>
    </row>
    <row r="23" spans="2:11" ht="18.75" customHeight="1" x14ac:dyDescent="0.15">
      <c r="C23" s="156"/>
      <c r="D23" s="158" t="s">
        <v>823</v>
      </c>
      <c r="E23" s="159" t="str">
        <f>IF('F-3-2・F-3-4'!E23="","","【"&amp;(IF(ABS('F-3-2・F-3-4'!E23)&gt;0,100,"0")&amp;"】"))</f>
        <v/>
      </c>
      <c r="F23" s="159" t="str">
        <f>IF('F-3-2・F-3-4'!F23="","","【"&amp;(IF('F-3-2・F-3-4'!F23&gt;='F-3-2・F-3-4'!E23,ROUND(100+ABS('F-3-2・F-3-4'!E23-'F-3-2・F-3-4'!F23)/ABS('F-3-2・F-3-4'!E23/100),0),ROUND(100-ABS('F-3-2・F-3-4'!E23-'F-3-2・F-3-4'!F23)/ABS('F-3-2・F-3-4'!E23/100),0))&amp;"】"))</f>
        <v/>
      </c>
      <c r="G23" s="159" t="str">
        <f>IF('F-3-2・F-3-4'!G23="","","【"&amp;(IF('F-3-2・F-3-4'!G23&gt;='F-3-2・F-3-4'!E23,ROUND(100+ABS('F-3-2・F-3-4'!E23-'F-3-2・F-3-4'!G23)/ABS('F-3-2・F-3-4'!E23/100),0),ROUND(100-ABS('F-3-2・F-3-4'!E23-'F-3-2・F-3-4'!G23)/ABS('F-3-2・F-3-4'!E23/100),0))&amp;"】"))</f>
        <v/>
      </c>
      <c r="H23" s="159" t="str">
        <f>IF('F-3-2・F-3-4'!H23="","","【"&amp;(IF('F-3-2・F-3-4'!H23&gt;='F-3-2・F-3-4'!E23,ROUND(100+ABS('F-3-2・F-3-4'!E23-'F-3-2・F-3-4'!H23)/ABS('F-3-2・F-3-4'!E23/100),0),ROUND(100-ABS('F-3-2・F-3-4'!E23-'F-3-2・F-3-4'!H23)/ABS('F-3-2・F-3-4'!E23/100),0))&amp;"】"))</f>
        <v/>
      </c>
      <c r="I23" s="629" t="str">
        <f>IF('F-3-2・F-3-4'!I23="","","【"&amp;(IF('F-3-2・F-3-4'!I23&gt;='F-3-2・F-3-4'!E23,ROUND(100+ABS('F-3-2・F-3-4'!E23-'F-3-2・F-3-4'!I23)/ABS('F-3-2・F-3-4'!E23/100),0),ROUND(100-ABS('F-3-2・F-3-4'!E23-'F-3-2・F-3-4'!I23)/ABS('F-3-2・F-3-4'!E23/100),0))&amp;"】"))</f>
        <v/>
      </c>
      <c r="J23" s="160" t="str">
        <f>IF('F-3-2・F-3-4'!J23="","","【"&amp;(IF('F-3-2・F-3-4'!J23&gt;='F-3-2・F-3-4'!E23,ROUND(100+ABS('F-3-2・F-3-4'!E23-'F-3-2・F-3-4'!J23)/ABS('F-3-2・F-3-4'!E23/100),0),ROUND(100-ABS('F-3-2・F-3-4'!E23-'F-3-2・F-3-4'!J23)/ABS('F-3-2・F-3-4'!E23/100),0))&amp;"】"))</f>
        <v/>
      </c>
    </row>
    <row r="24" spans="2:11" ht="18.75" customHeight="1" x14ac:dyDescent="0.15">
      <c r="C24" s="156"/>
      <c r="D24" s="158" t="s">
        <v>824</v>
      </c>
      <c r="E24" s="159" t="str">
        <f>IF('F-3-2・F-3-4'!E24="","","【"&amp;(IF(ABS('F-3-2・F-3-4'!E24)&gt;0,100,"0")&amp;"】"))</f>
        <v/>
      </c>
      <c r="F24" s="159" t="str">
        <f>IF('F-3-2・F-3-4'!F24="","","【"&amp;(IF('F-3-2・F-3-4'!F24&gt;='F-3-2・F-3-4'!E24,ROUND(100+ABS('F-3-2・F-3-4'!E24-'F-3-2・F-3-4'!F24)/ABS('F-3-2・F-3-4'!E24/100),0),ROUND(100-ABS('F-3-2・F-3-4'!E24-'F-3-2・F-3-4'!F24)/ABS('F-3-2・F-3-4'!E24/100),0))&amp;"】"))</f>
        <v/>
      </c>
      <c r="G24" s="159" t="str">
        <f>IF('F-3-2・F-3-4'!G24="","","【"&amp;(IF('F-3-2・F-3-4'!G24&gt;='F-3-2・F-3-4'!E24,ROUND(100+ABS('F-3-2・F-3-4'!E24-'F-3-2・F-3-4'!G24)/ABS('F-3-2・F-3-4'!E24/100),0),ROUND(100-ABS('F-3-2・F-3-4'!E24-'F-3-2・F-3-4'!G24)/ABS('F-3-2・F-3-4'!E24/100),0))&amp;"】"))</f>
        <v/>
      </c>
      <c r="H24" s="159" t="str">
        <f>IF('F-3-2・F-3-4'!H24="","","【"&amp;(IF('F-3-2・F-3-4'!H24&gt;='F-3-2・F-3-4'!E24,ROUND(100+ABS('F-3-2・F-3-4'!E24-'F-3-2・F-3-4'!H24)/ABS('F-3-2・F-3-4'!E24/100),0),ROUND(100-ABS('F-3-2・F-3-4'!E24-'F-3-2・F-3-4'!H24)/ABS('F-3-2・F-3-4'!E24/100),0))&amp;"】"))</f>
        <v/>
      </c>
      <c r="I24" s="629" t="str">
        <f>IF('F-3-2・F-3-4'!I24="","","【"&amp;(IF('F-3-2・F-3-4'!I24&gt;='F-3-2・F-3-4'!E24,ROUND(100+ABS('F-3-2・F-3-4'!E24-'F-3-2・F-3-4'!I24)/ABS('F-3-2・F-3-4'!E24/100),0),ROUND(100-ABS('F-3-2・F-3-4'!E24-'F-3-2・F-3-4'!I24)/ABS('F-3-2・F-3-4'!E24/100),0))&amp;"】"))</f>
        <v/>
      </c>
      <c r="J24" s="160" t="str">
        <f>IF('F-3-2・F-3-4'!J24="","","【"&amp;(IF('F-3-2・F-3-4'!J24&gt;='F-3-2・F-3-4'!E24,ROUND(100+ABS('F-3-2・F-3-4'!E24-'F-3-2・F-3-4'!J24)/ABS('F-3-2・F-3-4'!E24/100),0),ROUND(100-ABS('F-3-2・F-3-4'!E24-'F-3-2・F-3-4'!J24)/ABS('F-3-2・F-3-4'!E24/100),0))&amp;"】"))</f>
        <v/>
      </c>
    </row>
    <row r="25" spans="2:11" ht="18.75" customHeight="1" x14ac:dyDescent="0.15">
      <c r="C25" s="156"/>
      <c r="D25" s="158"/>
      <c r="E25" s="159" t="str">
        <f>IF('F-3-2・F-3-4'!E25="","","【"&amp;(IF(ABS('F-3-2・F-3-4'!E25)&gt;0,100,"0")&amp;"】"))</f>
        <v/>
      </c>
      <c r="F25" s="159" t="str">
        <f>IF('F-3-2・F-3-4'!F25="","","【"&amp;(IF('F-3-2・F-3-4'!F25&gt;='F-3-2・F-3-4'!E25,ROUND(100+ABS('F-3-2・F-3-4'!E25-'F-3-2・F-3-4'!F25)/ABS('F-3-2・F-3-4'!E25/100),0),ROUND(100-ABS('F-3-2・F-3-4'!E25-'F-3-2・F-3-4'!F25)/ABS('F-3-2・F-3-4'!E25/100),0))&amp;"】"))</f>
        <v/>
      </c>
      <c r="G25" s="159" t="str">
        <f>IF('F-3-2・F-3-4'!G25="","","【"&amp;(IF('F-3-2・F-3-4'!G25&gt;='F-3-2・F-3-4'!E25,ROUND(100+ABS('F-3-2・F-3-4'!E25-'F-3-2・F-3-4'!G25)/ABS('F-3-2・F-3-4'!E25/100),0),ROUND(100-ABS('F-3-2・F-3-4'!E25-'F-3-2・F-3-4'!G25)/ABS('F-3-2・F-3-4'!E25/100),0))&amp;"】"))</f>
        <v/>
      </c>
      <c r="H25" s="159" t="str">
        <f>IF('F-3-2・F-3-4'!H25="","","【"&amp;(IF('F-3-2・F-3-4'!H25&gt;='F-3-2・F-3-4'!E25,ROUND(100+ABS('F-3-2・F-3-4'!E25-'F-3-2・F-3-4'!H25)/ABS('F-3-2・F-3-4'!E25/100),0),ROUND(100-ABS('F-3-2・F-3-4'!E25-'F-3-2・F-3-4'!H25)/ABS('F-3-2・F-3-4'!E25/100),0))&amp;"】"))</f>
        <v/>
      </c>
      <c r="I25" s="629" t="str">
        <f>IF('F-3-2・F-3-4'!I25="","","【"&amp;(IF('F-3-2・F-3-4'!I25&gt;='F-3-2・F-3-4'!E25,ROUND(100+ABS('F-3-2・F-3-4'!E25-'F-3-2・F-3-4'!I25)/ABS('F-3-2・F-3-4'!E25/100),0),ROUND(100-ABS('F-3-2・F-3-4'!E25-'F-3-2・F-3-4'!I25)/ABS('F-3-2・F-3-4'!E25/100),0))&amp;"】"))</f>
        <v/>
      </c>
      <c r="J25" s="160" t="str">
        <f>IF('F-3-2・F-3-4'!J25="","","【"&amp;(IF('F-3-2・F-3-4'!J25&gt;='F-3-2・F-3-4'!E25,ROUND(100+ABS('F-3-2・F-3-4'!E25-'F-3-2・F-3-4'!J25)/ABS('F-3-2・F-3-4'!E25/100),0),ROUND(100-ABS('F-3-2・F-3-4'!E25-'F-3-2・F-3-4'!J25)/ABS('F-3-2・F-3-4'!E25/100),0))&amp;"】"))</f>
        <v/>
      </c>
    </row>
    <row r="26" spans="2:11" ht="18.75" customHeight="1" x14ac:dyDescent="0.15">
      <c r="C26" s="156"/>
      <c r="D26" s="393" t="s">
        <v>394</v>
      </c>
      <c r="E26" s="394" t="str">
        <f>IF('F-3-2・F-3-4'!E26="","","【"&amp;(IF(ABS('F-3-2・F-3-4'!E26)&gt;0,100,"0")&amp;"】"))</f>
        <v>【0】</v>
      </c>
      <c r="F26" s="394" t="e">
        <f>IF('F-3-2・F-3-4'!F26="","","【"&amp;(IF('F-3-2・F-3-4'!F26&gt;='F-3-2・F-3-4'!E26,ROUND(100+ABS('F-3-2・F-3-4'!E26-'F-3-2・F-3-4'!F26)/ABS('F-3-2・F-3-4'!E26/100),0),ROUND(100-ABS('F-3-2・F-3-4'!E26-'F-3-2・F-3-4'!F26)/ABS('F-3-2・F-3-4'!E26/100),0))&amp;"】"))</f>
        <v>#DIV/0!</v>
      </c>
      <c r="G26" s="394" t="e">
        <f>IF('F-3-2・F-3-4'!G26="","","【"&amp;(IF('F-3-2・F-3-4'!G26&gt;='F-3-2・F-3-4'!E26,ROUND(100+ABS('F-3-2・F-3-4'!E26-'F-3-2・F-3-4'!G26)/ABS('F-3-2・F-3-4'!E26/100),0),ROUND(100-ABS('F-3-2・F-3-4'!E26-'F-3-2・F-3-4'!G26)/ABS('F-3-2・F-3-4'!E26/100),0))&amp;"】"))</f>
        <v>#DIV/0!</v>
      </c>
      <c r="H26" s="394" t="e">
        <f>IF('F-3-2・F-3-4'!H26="","","【"&amp;(IF('F-3-2・F-3-4'!H26&gt;='F-3-2・F-3-4'!E26,ROUND(100+ABS('F-3-2・F-3-4'!E26-'F-3-2・F-3-4'!H26)/ABS('F-3-2・F-3-4'!E26/100),0),ROUND(100-ABS('F-3-2・F-3-4'!E26-'F-3-2・F-3-4'!H26)/ABS('F-3-2・F-3-4'!E26/100),0))&amp;"】"))</f>
        <v>#DIV/0!</v>
      </c>
      <c r="I26" s="394" t="e">
        <f>IF('F-3-2・F-3-4'!I26="","","【"&amp;(IF('F-3-2・F-3-4'!I26&gt;='F-3-2・F-3-4'!E26,ROUND(100+ABS('F-3-2・F-3-4'!E26-'F-3-2・F-3-4'!I26)/ABS('F-3-2・F-3-4'!E26/100),0),ROUND(100-ABS('F-3-2・F-3-4'!E26-'F-3-2・F-3-4'!I26)/ABS('F-3-2・F-3-4'!E26/100),0))&amp;"】"))</f>
        <v>#DIV/0!</v>
      </c>
      <c r="J26" s="1080" t="e">
        <f>IF('F-3-2・F-3-4'!J26="","","【"&amp;(IF('F-3-2・F-3-4'!J26&gt;='F-3-2・F-3-4'!E26,ROUND(100+ABS('F-3-2・F-3-4'!E26-'F-3-2・F-3-4'!J26)/ABS('F-3-2・F-3-4'!E26/100),0),ROUND(100-ABS('F-3-2・F-3-4'!E26-'F-3-2・F-3-4'!J26)/ABS('F-3-2・F-3-4'!E26/100),0))&amp;"】"))</f>
        <v>#DIV/0!</v>
      </c>
    </row>
    <row r="27" spans="2:11" ht="18.75" customHeight="1" x14ac:dyDescent="0.15">
      <c r="C27" s="156"/>
      <c r="D27" s="158"/>
      <c r="E27" s="159" t="str">
        <f>IF('F-3-2・F-3-4'!E27="","","【"&amp;(IF(ABS('F-3-2・F-3-4'!E27)&gt;0,100,"0")&amp;"】"))</f>
        <v/>
      </c>
      <c r="F27" s="159" t="str">
        <f>IF('F-3-2・F-3-4'!F27="","","【"&amp;(IF('F-3-2・F-3-4'!F27&gt;='F-3-2・F-3-4'!E27,ROUND(100+ABS('F-3-2・F-3-4'!E27-'F-3-2・F-3-4'!F27)/ABS('F-3-2・F-3-4'!E27/100),0),ROUND(100-ABS('F-3-2・F-3-4'!E27-'F-3-2・F-3-4'!F27)/ABS('F-3-2・F-3-4'!E27/100),0))&amp;"】"))</f>
        <v/>
      </c>
      <c r="G27" s="159" t="str">
        <f>IF('F-3-2・F-3-4'!G27="","","【"&amp;(IF('F-3-2・F-3-4'!G27&gt;='F-3-2・F-3-4'!E27,ROUND(100+ABS('F-3-2・F-3-4'!E27-'F-3-2・F-3-4'!G27)/ABS('F-3-2・F-3-4'!E27/100),0),ROUND(100-ABS('F-3-2・F-3-4'!E27-'F-3-2・F-3-4'!G27)/ABS('F-3-2・F-3-4'!E27/100),0))&amp;"】"))</f>
        <v/>
      </c>
      <c r="H27" s="159" t="str">
        <f>IF('F-3-2・F-3-4'!H27="","","【"&amp;(IF('F-3-2・F-3-4'!H27&gt;='F-3-2・F-3-4'!E27,ROUND(100+ABS('F-3-2・F-3-4'!E27-'F-3-2・F-3-4'!H27)/ABS('F-3-2・F-3-4'!E27/100),0),ROUND(100-ABS('F-3-2・F-3-4'!E27-'F-3-2・F-3-4'!H27)/ABS('F-3-2・F-3-4'!E27/100),0))&amp;"】"))</f>
        <v/>
      </c>
      <c r="I27" s="159" t="str">
        <f>IF('F-3-2・F-3-4'!I27="","","【"&amp;(IF('F-3-2・F-3-4'!I27&gt;='F-3-2・F-3-4'!E27,ROUND(100+ABS('F-3-2・F-3-4'!E27-'F-3-2・F-3-4'!I27)/ABS('F-3-2・F-3-4'!E27/100),0),ROUND(100-ABS('F-3-2・F-3-4'!E27-'F-3-2・F-3-4'!I27)/ABS('F-3-2・F-3-4'!E27/100),0))&amp;"】"))</f>
        <v/>
      </c>
      <c r="J27" s="160" t="str">
        <f>IF('F-3-2・F-3-4'!J27="","","【"&amp;(IF('F-3-2・F-3-4'!J27&gt;='F-3-2・F-3-4'!E27,ROUND(100+ABS('F-3-2・F-3-4'!E27-'F-3-2・F-3-4'!J27)/ABS('F-3-2・F-3-4'!E27/100),0),ROUND(100-ABS('F-3-2・F-3-4'!E27-'F-3-2・F-3-4'!J27)/ABS('F-3-2・F-3-4'!E27/100),0))&amp;"】"))</f>
        <v/>
      </c>
    </row>
    <row r="28" spans="2:11" ht="18.75" customHeight="1" thickBot="1" x14ac:dyDescent="0.2">
      <c r="C28" s="237"/>
      <c r="D28" s="396" t="s">
        <v>812</v>
      </c>
      <c r="E28" s="247" t="str">
        <f>IF('F-3-2・F-3-4'!E28="","","【"&amp;(IF(ABS('F-3-2・F-3-4'!E28)&gt;0,100,"0")&amp;"】"))</f>
        <v>【0】</v>
      </c>
      <c r="F28" s="247" t="e">
        <f>IF('F-3-2・F-3-4'!F28="","","【"&amp;(IF('F-3-2・F-3-4'!F28&gt;='F-3-2・F-3-4'!E28,ROUND(100+ABS('F-3-2・F-3-4'!E28-'F-3-2・F-3-4'!F28)/ABS('F-3-2・F-3-4'!E28/100),0),ROUND(100-ABS('F-3-2・F-3-4'!E28-'F-3-2・F-3-4'!F28)/ABS('F-3-2・F-3-4'!E28/100),0))&amp;"】"))</f>
        <v>#DIV/0!</v>
      </c>
      <c r="G28" s="247" t="e">
        <f>IF('F-3-2・F-3-4'!G28="","","【"&amp;(IF('F-3-2・F-3-4'!G28&gt;='F-3-2・F-3-4'!E28,ROUND(100+ABS('F-3-2・F-3-4'!E28-'F-3-2・F-3-4'!G28)/ABS('F-3-2・F-3-4'!E28/100),0),ROUND(100-ABS('F-3-2・F-3-4'!E28-'F-3-2・F-3-4'!G28)/ABS('F-3-2・F-3-4'!E28/100),0))&amp;"】"))</f>
        <v>#DIV/0!</v>
      </c>
      <c r="H28" s="247" t="e">
        <f>IF('F-3-2・F-3-4'!H28="","","【"&amp;(IF('F-3-2・F-3-4'!H28&gt;='F-3-2・F-3-4'!E28,ROUND(100+ABS('F-3-2・F-3-4'!E28-'F-3-2・F-3-4'!H28)/ABS('F-3-2・F-3-4'!E28/100),0),ROUND(100-ABS('F-3-2・F-3-4'!E28-'F-3-2・F-3-4'!H28)/ABS('F-3-2・F-3-4'!E28/100),0))&amp;"】"))</f>
        <v>#DIV/0!</v>
      </c>
      <c r="I28" s="247" t="e">
        <f>IF('F-3-2・F-3-4'!I28="","","【"&amp;(IF('F-3-2・F-3-4'!I28&gt;='F-3-2・F-3-4'!E28,ROUND(100+ABS('F-3-2・F-3-4'!E28-'F-3-2・F-3-4'!I28)/ABS('F-3-2・F-3-4'!E28/100),0),ROUND(100-ABS('F-3-2・F-3-4'!E28-'F-3-2・F-3-4'!I28)/ABS('F-3-2・F-3-4'!E28/100),0))&amp;"】"))</f>
        <v>#DIV/0!</v>
      </c>
      <c r="J28" s="248" t="e">
        <f>IF('F-3-2・F-3-4'!J28="","","【"&amp;(IF('F-3-2・F-3-4'!J28&gt;='F-3-2・F-3-4'!E28,ROUND(100+ABS('F-3-2・F-3-4'!E28-'F-3-2・F-3-4'!J28)/ABS('F-3-2・F-3-4'!E28/100),0),ROUND(100-ABS('F-3-2・F-3-4'!E28-'F-3-2・F-3-4'!J28)/ABS('F-3-2・F-3-4'!E28/100),0))&amp;"】"))</f>
        <v>#DIV/0!</v>
      </c>
      <c r="K28" s="201"/>
    </row>
    <row r="29" spans="2:11" ht="15" customHeight="1" x14ac:dyDescent="0.15"/>
    <row r="30" spans="2:11" ht="38.85" customHeight="1" thickBot="1" x14ac:dyDescent="0.2">
      <c r="B30" s="1443" t="s">
        <v>813</v>
      </c>
      <c r="C30" s="1444"/>
      <c r="D30" s="1444"/>
      <c r="E30" s="1444"/>
      <c r="F30" s="1444"/>
      <c r="G30" s="1444"/>
      <c r="H30" s="1444"/>
      <c r="I30" s="1444"/>
      <c r="J30" s="1444"/>
    </row>
    <row r="31" spans="2:11" ht="21" customHeight="1" x14ac:dyDescent="0.15">
      <c r="C31" s="1448"/>
      <c r="D31" s="1449"/>
      <c r="E31" s="1440" t="s">
        <v>814</v>
      </c>
      <c r="F31" s="1441"/>
      <c r="G31" s="1441"/>
      <c r="H31" s="1441"/>
      <c r="I31" s="1441"/>
      <c r="J31" s="1442"/>
    </row>
    <row r="32" spans="2:11" ht="30" customHeight="1" x14ac:dyDescent="0.15">
      <c r="C32" s="1436" t="s">
        <v>766</v>
      </c>
      <c r="D32" s="1437"/>
      <c r="E32" s="1430" t="str">
        <f>IF('F-3-2・F-3-4'!E32="","",'F-3-2・F-3-4'!E32)</f>
        <v/>
      </c>
      <c r="F32" s="1431"/>
      <c r="G32" s="1431"/>
      <c r="H32" s="1431"/>
      <c r="I32" s="1431"/>
      <c r="J32" s="1432"/>
    </row>
    <row r="33" spans="3:10" ht="30" customHeight="1" x14ac:dyDescent="0.15">
      <c r="C33" s="1436" t="s">
        <v>767</v>
      </c>
      <c r="D33" s="1437"/>
      <c r="E33" s="1430" t="str">
        <f>IF('F-3-2・F-3-4'!E33="","",'F-3-2・F-3-4'!E33)</f>
        <v/>
      </c>
      <c r="F33" s="1431"/>
      <c r="G33" s="1431"/>
      <c r="H33" s="1431"/>
      <c r="I33" s="1431"/>
      <c r="J33" s="1432"/>
    </row>
    <row r="34" spans="3:10" ht="30" customHeight="1" x14ac:dyDescent="0.15">
      <c r="C34" s="1436" t="s">
        <v>815</v>
      </c>
      <c r="D34" s="1437"/>
      <c r="E34" s="1430" t="str">
        <f>IF('F-3-2・F-3-4'!E34="","",'F-3-2・F-3-4'!E34)</f>
        <v/>
      </c>
      <c r="F34" s="1431"/>
      <c r="G34" s="1431"/>
      <c r="H34" s="1431"/>
      <c r="I34" s="1431"/>
      <c r="J34" s="1432"/>
    </row>
    <row r="35" spans="3:10" ht="30" customHeight="1" x14ac:dyDescent="0.15">
      <c r="C35" s="1436" t="s">
        <v>816</v>
      </c>
      <c r="D35" s="1437"/>
      <c r="E35" s="1430" t="str">
        <f>IF('F-3-2・F-3-4'!E35="","",'F-3-2・F-3-4'!E35)</f>
        <v/>
      </c>
      <c r="F35" s="1431"/>
      <c r="G35" s="1431"/>
      <c r="H35" s="1431"/>
      <c r="I35" s="1431"/>
      <c r="J35" s="1432"/>
    </row>
    <row r="36" spans="3:10" ht="30" customHeight="1" x14ac:dyDescent="0.15">
      <c r="C36" s="1436" t="s">
        <v>817</v>
      </c>
      <c r="D36" s="1437"/>
      <c r="E36" s="1430" t="str">
        <f>IF('F-3-2・F-3-4'!E36="","",'F-3-2・F-3-4'!E36)</f>
        <v/>
      </c>
      <c r="F36" s="1431"/>
      <c r="G36" s="1431"/>
      <c r="H36" s="1431"/>
      <c r="I36" s="1431"/>
      <c r="J36" s="1432"/>
    </row>
    <row r="37" spans="3:10" ht="30" customHeight="1" thickBot="1" x14ac:dyDescent="0.2">
      <c r="C37" s="1438" t="s">
        <v>818</v>
      </c>
      <c r="D37" s="1439"/>
      <c r="E37" s="1433" t="str">
        <f>IF('F-3-2・F-3-4'!E37="","",'F-3-2・F-3-4'!E37)</f>
        <v/>
      </c>
      <c r="F37" s="1434"/>
      <c r="G37" s="1434"/>
      <c r="H37" s="1434"/>
      <c r="I37" s="1434"/>
      <c r="J37" s="1435"/>
    </row>
  </sheetData>
  <mergeCells count="19">
    <mergeCell ref="C31:D31"/>
    <mergeCell ref="E31:J31"/>
    <mergeCell ref="B4:J4"/>
    <mergeCell ref="C5:D5"/>
    <mergeCell ref="E5:J5"/>
    <mergeCell ref="C7:D7"/>
    <mergeCell ref="B30:J30"/>
    <mergeCell ref="C32:D32"/>
    <mergeCell ref="E32:J32"/>
    <mergeCell ref="C33:D33"/>
    <mergeCell ref="E33:J33"/>
    <mergeCell ref="C34:D34"/>
    <mergeCell ref="E34:J34"/>
    <mergeCell ref="C35:D35"/>
    <mergeCell ref="E35:J35"/>
    <mergeCell ref="C36:D36"/>
    <mergeCell ref="E36:J36"/>
    <mergeCell ref="C37:D37"/>
    <mergeCell ref="E37:J37"/>
  </mergeCells>
  <phoneticPr fontId="25"/>
  <printOptions horizontalCentered="1"/>
  <pageMargins left="0.51181102362204722" right="0.70866141732283472" top="0.74803149606299213" bottom="0.74803149606299213" header="0.31496062992125984" footer="0.31496062992125984"/>
  <pageSetup paperSize="9" scale="60" orientation="portrait" r:id="rId1"/>
  <headerFooter>
    <oddHeader xml:space="preserve">&amp;R&amp;U開示版・非開示版&amp;U
※上記いずれかに丸をつけてください。
</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pageSetUpPr fitToPage="1"/>
  </sheetPr>
  <dimension ref="A1:K42"/>
  <sheetViews>
    <sheetView view="pageBreakPreview" topLeftCell="A5" zoomScaleNormal="100" zoomScaleSheetLayoutView="100" workbookViewId="0">
      <selection activeCell="C33" sqref="C33:G33"/>
    </sheetView>
  </sheetViews>
  <sheetFormatPr defaultColWidth="9" defaultRowHeight="18" customHeight="1" x14ac:dyDescent="0.15"/>
  <cols>
    <col min="1" max="2" width="2.875" customWidth="1"/>
    <col min="3" max="3" width="31.125" customWidth="1"/>
    <col min="4" max="7" width="19.625" customWidth="1"/>
    <col min="8" max="8" width="1.625" customWidth="1"/>
    <col min="9" max="9" width="19.375" customWidth="1"/>
    <col min="10" max="10" width="6.125" customWidth="1"/>
  </cols>
  <sheetData>
    <row r="1" spans="1:11" ht="28.5" customHeight="1" x14ac:dyDescent="0.15">
      <c r="B1" s="245" t="str">
        <f>'コード '!A1</f>
        <v>電解二酸化マンガン（本邦生産者）</v>
      </c>
    </row>
    <row r="2" spans="1:11" ht="24" customHeight="1" thickBot="1" x14ac:dyDescent="0.2">
      <c r="B2" s="107" t="s">
        <v>825</v>
      </c>
      <c r="F2" t="s">
        <v>826</v>
      </c>
    </row>
    <row r="3" spans="1:11" ht="18" customHeight="1" thickBot="1" x14ac:dyDescent="0.2">
      <c r="C3" s="198" t="s">
        <v>11</v>
      </c>
      <c r="D3" s="1399" t="str">
        <f>IF(様式一覧表!D5="","",様式一覧表!D5)</f>
        <v/>
      </c>
      <c r="E3" s="1299"/>
    </row>
    <row r="5" spans="1:11" ht="16.350000000000001" customHeight="1" x14ac:dyDescent="0.15">
      <c r="B5" s="4" t="s">
        <v>827</v>
      </c>
    </row>
    <row r="6" spans="1:11" ht="32.1" customHeight="1" thickBot="1" x14ac:dyDescent="0.2">
      <c r="A6" s="161"/>
      <c r="B6" s="161"/>
      <c r="C6" s="1453" t="s">
        <v>828</v>
      </c>
      <c r="D6" s="1453"/>
      <c r="E6" s="1453"/>
      <c r="F6" s="1453"/>
      <c r="G6" s="1456"/>
      <c r="H6" s="23"/>
      <c r="I6" s="34"/>
      <c r="J6" s="34"/>
      <c r="K6" s="34"/>
    </row>
    <row r="7" spans="1:11" ht="18" customHeight="1" x14ac:dyDescent="0.15">
      <c r="A7" s="37"/>
      <c r="B7" s="37"/>
      <c r="C7" s="1461"/>
      <c r="D7" s="1457" t="s">
        <v>829</v>
      </c>
      <c r="E7" s="1457" t="s">
        <v>830</v>
      </c>
      <c r="F7" s="1459" t="s">
        <v>831</v>
      </c>
      <c r="G7" s="842"/>
      <c r="H7" s="108"/>
    </row>
    <row r="8" spans="1:11" ht="18" customHeight="1" x14ac:dyDescent="0.15">
      <c r="A8" s="37"/>
      <c r="B8" s="37"/>
      <c r="C8" s="1462"/>
      <c r="D8" s="1458"/>
      <c r="E8" s="1458"/>
      <c r="F8" s="1460"/>
      <c r="G8" s="108"/>
      <c r="H8" s="18"/>
    </row>
    <row r="9" spans="1:11" ht="18" customHeight="1" x14ac:dyDescent="0.15">
      <c r="A9" s="37"/>
      <c r="B9" s="37"/>
      <c r="C9" s="236" t="s">
        <v>832</v>
      </c>
      <c r="D9" s="162"/>
      <c r="E9" s="162"/>
      <c r="F9" s="163"/>
      <c r="G9" s="108"/>
      <c r="H9" s="185"/>
    </row>
    <row r="10" spans="1:11" ht="18" customHeight="1" x14ac:dyDescent="0.15">
      <c r="A10" s="37"/>
      <c r="B10" s="37"/>
      <c r="C10" s="236" t="s">
        <v>832</v>
      </c>
      <c r="D10" s="162"/>
      <c r="E10" s="162"/>
      <c r="F10" s="163"/>
      <c r="G10" s="108"/>
      <c r="H10" s="185"/>
    </row>
    <row r="11" spans="1:11" ht="18" customHeight="1" x14ac:dyDescent="0.15">
      <c r="A11" s="37"/>
      <c r="B11" s="37"/>
      <c r="C11" s="236" t="s">
        <v>833</v>
      </c>
      <c r="D11" s="162"/>
      <c r="E11" s="162"/>
      <c r="F11" s="163"/>
      <c r="G11" s="108"/>
      <c r="H11" s="185"/>
    </row>
    <row r="12" spans="1:11" ht="18" customHeight="1" x14ac:dyDescent="0.15">
      <c r="A12" s="37"/>
      <c r="B12" s="37"/>
      <c r="C12" s="236" t="s">
        <v>833</v>
      </c>
      <c r="D12" s="162"/>
      <c r="E12" s="162"/>
      <c r="F12" s="163"/>
      <c r="G12" s="108"/>
      <c r="H12" s="185"/>
    </row>
    <row r="13" spans="1:11" ht="18" customHeight="1" x14ac:dyDescent="0.15">
      <c r="A13" s="37"/>
      <c r="B13" s="37"/>
      <c r="C13" s="236" t="s">
        <v>834</v>
      </c>
      <c r="D13" s="162"/>
      <c r="E13" s="162"/>
      <c r="F13" s="163"/>
      <c r="G13" s="108"/>
      <c r="H13" s="185"/>
    </row>
    <row r="14" spans="1:11" ht="18" customHeight="1" x14ac:dyDescent="0.15">
      <c r="A14" s="37"/>
      <c r="B14" s="37"/>
      <c r="C14" s="236" t="s">
        <v>834</v>
      </c>
      <c r="D14" s="162"/>
      <c r="E14" s="162"/>
      <c r="F14" s="163"/>
      <c r="G14" s="108"/>
      <c r="H14" s="185"/>
    </row>
    <row r="15" spans="1:11" ht="18" customHeight="1" x14ac:dyDescent="0.15">
      <c r="A15" s="37"/>
      <c r="B15" s="37"/>
      <c r="C15" s="236" t="s">
        <v>835</v>
      </c>
      <c r="D15" s="162"/>
      <c r="E15" s="162"/>
      <c r="F15" s="163"/>
      <c r="G15" s="108"/>
      <c r="H15" s="185"/>
    </row>
    <row r="16" spans="1:11" ht="18" customHeight="1" x14ac:dyDescent="0.15">
      <c r="A16" s="37"/>
      <c r="B16" s="37"/>
      <c r="C16" s="236" t="s">
        <v>835</v>
      </c>
      <c r="D16" s="162"/>
      <c r="E16" s="162"/>
      <c r="F16" s="163"/>
      <c r="G16" s="108"/>
      <c r="H16" s="185"/>
    </row>
    <row r="17" spans="1:8" ht="18" customHeight="1" x14ac:dyDescent="0.15">
      <c r="A17" s="37"/>
      <c r="B17" s="37"/>
      <c r="C17" s="236" t="s">
        <v>836</v>
      </c>
      <c r="D17" s="162"/>
      <c r="E17" s="162"/>
      <c r="F17" s="163"/>
      <c r="G17" s="108"/>
      <c r="H17" s="185"/>
    </row>
    <row r="18" spans="1:8" ht="18" customHeight="1" x14ac:dyDescent="0.15">
      <c r="A18" s="37"/>
      <c r="B18" s="37"/>
      <c r="C18" s="236" t="s">
        <v>836</v>
      </c>
      <c r="D18" s="162"/>
      <c r="E18" s="162"/>
      <c r="F18" s="163"/>
      <c r="G18" s="108"/>
      <c r="H18" s="185"/>
    </row>
    <row r="19" spans="1:8" ht="18" customHeight="1" x14ac:dyDescent="0.15">
      <c r="A19" s="37"/>
      <c r="B19" s="37"/>
      <c r="C19" s="236" t="s">
        <v>837</v>
      </c>
      <c r="D19" s="162"/>
      <c r="E19" s="162"/>
      <c r="F19" s="163"/>
      <c r="G19" s="108"/>
      <c r="H19" s="185"/>
    </row>
    <row r="20" spans="1:8" ht="18" customHeight="1" thickBot="1" x14ac:dyDescent="0.2">
      <c r="A20" s="37"/>
      <c r="B20" s="37"/>
      <c r="C20" s="429" t="s">
        <v>837</v>
      </c>
      <c r="D20" s="430"/>
      <c r="E20" s="430"/>
      <c r="F20" s="431"/>
      <c r="G20" s="108"/>
      <c r="H20" s="185"/>
    </row>
    <row r="21" spans="1:8" ht="18" customHeight="1" x14ac:dyDescent="0.15">
      <c r="A21" s="37"/>
      <c r="B21" s="37"/>
      <c r="H21" s="108"/>
    </row>
    <row r="22" spans="1:8" ht="18" customHeight="1" x14ac:dyDescent="0.15">
      <c r="B22" s="5" t="s">
        <v>838</v>
      </c>
    </row>
    <row r="23" spans="1:8" ht="31.5" customHeight="1" thickBot="1" x14ac:dyDescent="0.2">
      <c r="A23" s="5"/>
      <c r="B23" s="5"/>
      <c r="C23" s="1380" t="s">
        <v>839</v>
      </c>
      <c r="D23" s="1380"/>
      <c r="E23" s="1380"/>
      <c r="F23" s="1380"/>
      <c r="G23" s="1380"/>
      <c r="H23" s="6"/>
    </row>
    <row r="24" spans="1:8" ht="36.75" customHeight="1" x14ac:dyDescent="0.15">
      <c r="A24" s="37"/>
      <c r="B24" s="37"/>
      <c r="C24" s="367"/>
      <c r="D24" s="166" t="s">
        <v>840</v>
      </c>
      <c r="E24" s="167" t="s">
        <v>841</v>
      </c>
    </row>
    <row r="25" spans="1:8" ht="18" customHeight="1" x14ac:dyDescent="0.15">
      <c r="A25" s="37"/>
      <c r="B25" s="37"/>
      <c r="C25" s="378" t="s">
        <v>832</v>
      </c>
      <c r="D25" s="1081"/>
      <c r="E25" s="1082"/>
    </row>
    <row r="26" spans="1:8" ht="18" customHeight="1" x14ac:dyDescent="0.15">
      <c r="A26" s="37"/>
      <c r="B26" s="37"/>
      <c r="C26" s="378" t="s">
        <v>842</v>
      </c>
      <c r="D26" s="1081"/>
      <c r="E26" s="1082"/>
    </row>
    <row r="27" spans="1:8" ht="18" customHeight="1" x14ac:dyDescent="0.15">
      <c r="A27" s="37"/>
      <c r="B27" s="37"/>
      <c r="C27" s="378" t="s">
        <v>834</v>
      </c>
      <c r="D27" s="1081"/>
      <c r="E27" s="1082"/>
    </row>
    <row r="28" spans="1:8" ht="18" customHeight="1" x14ac:dyDescent="0.15">
      <c r="A28" s="37"/>
      <c r="B28" s="37"/>
      <c r="C28" s="378" t="s">
        <v>835</v>
      </c>
      <c r="D28" s="1081"/>
      <c r="E28" s="1082"/>
    </row>
    <row r="29" spans="1:8" ht="18" customHeight="1" x14ac:dyDescent="0.15">
      <c r="A29" s="37"/>
      <c r="B29" s="37"/>
      <c r="C29" s="378" t="s">
        <v>836</v>
      </c>
      <c r="D29" s="1081"/>
      <c r="E29" s="1082"/>
    </row>
    <row r="30" spans="1:8" ht="18" customHeight="1" thickBot="1" x14ac:dyDescent="0.2">
      <c r="A30" s="37"/>
      <c r="B30" s="37"/>
      <c r="C30" s="428" t="s">
        <v>837</v>
      </c>
      <c r="D30" s="1083"/>
      <c r="E30" s="1084"/>
    </row>
    <row r="31" spans="1:8" ht="18" customHeight="1" x14ac:dyDescent="0.15">
      <c r="A31" s="37"/>
      <c r="B31" s="37"/>
      <c r="C31" s="18"/>
      <c r="D31" s="18"/>
    </row>
    <row r="32" spans="1:8" ht="13.35" customHeight="1" x14ac:dyDescent="0.15">
      <c r="B32" s="4" t="s">
        <v>843</v>
      </c>
    </row>
    <row r="33" spans="1:10" ht="32.1" customHeight="1" thickBot="1" x14ac:dyDescent="0.2">
      <c r="A33" s="161"/>
      <c r="B33" s="161"/>
      <c r="C33" s="1453" t="s">
        <v>844</v>
      </c>
      <c r="D33" s="1453"/>
      <c r="E33" s="1453"/>
      <c r="F33" s="1453"/>
      <c r="G33" s="1453"/>
      <c r="H33" s="23"/>
      <c r="I33" s="34"/>
      <c r="J33" s="34"/>
    </row>
    <row r="34" spans="1:10" ht="34.5" customHeight="1" x14ac:dyDescent="0.15">
      <c r="A34" s="161"/>
      <c r="B34" s="161"/>
      <c r="C34" s="164"/>
      <c r="D34" s="1440" t="s">
        <v>845</v>
      </c>
      <c r="E34" s="1454"/>
      <c r="F34" s="1440" t="s">
        <v>846</v>
      </c>
      <c r="G34" s="1442"/>
      <c r="H34" s="108"/>
      <c r="I34" s="108"/>
    </row>
    <row r="35" spans="1:10" ht="32.1" customHeight="1" x14ac:dyDescent="0.15">
      <c r="A35" s="161"/>
      <c r="B35" s="161"/>
      <c r="C35" s="60" t="s">
        <v>766</v>
      </c>
      <c r="D35" s="1430"/>
      <c r="E35" s="1455"/>
      <c r="F35" s="1430"/>
      <c r="G35" s="1432"/>
      <c r="H35" s="108"/>
      <c r="I35" s="23"/>
    </row>
    <row r="36" spans="1:10" ht="32.25" customHeight="1" x14ac:dyDescent="0.15">
      <c r="A36" s="161"/>
      <c r="B36" s="161"/>
      <c r="C36" s="60" t="s">
        <v>767</v>
      </c>
      <c r="D36" s="1430"/>
      <c r="E36" s="1455"/>
      <c r="F36" s="1430"/>
      <c r="G36" s="1432"/>
      <c r="H36" s="108"/>
      <c r="I36" s="23"/>
    </row>
    <row r="37" spans="1:10" ht="32.25" customHeight="1" x14ac:dyDescent="0.15">
      <c r="A37" s="161"/>
      <c r="B37" s="161"/>
      <c r="C37" s="60" t="s">
        <v>815</v>
      </c>
      <c r="D37" s="1430"/>
      <c r="E37" s="1455"/>
      <c r="F37" s="1430"/>
      <c r="G37" s="1432"/>
      <c r="H37" s="108"/>
      <c r="I37" s="23"/>
    </row>
    <row r="38" spans="1:10" ht="32.25" customHeight="1" x14ac:dyDescent="0.15">
      <c r="A38" s="161"/>
      <c r="B38" s="161"/>
      <c r="C38" s="238" t="s">
        <v>796</v>
      </c>
      <c r="D38" s="1430"/>
      <c r="E38" s="1455"/>
      <c r="F38" s="1430"/>
      <c r="G38" s="1432"/>
      <c r="H38" s="108"/>
      <c r="I38" s="23"/>
    </row>
    <row r="39" spans="1:10" ht="32.25" customHeight="1" x14ac:dyDescent="0.15">
      <c r="A39" s="161"/>
      <c r="B39" s="161"/>
      <c r="C39" s="238" t="s">
        <v>797</v>
      </c>
      <c r="D39" s="1430"/>
      <c r="E39" s="1455"/>
      <c r="F39" s="1430"/>
      <c r="G39" s="1432"/>
      <c r="H39" s="108"/>
      <c r="I39" s="23"/>
    </row>
    <row r="40" spans="1:10" ht="32.25" customHeight="1" thickBot="1" x14ac:dyDescent="0.2">
      <c r="A40" s="37"/>
      <c r="B40" s="37"/>
      <c r="C40" s="428" t="s">
        <v>847</v>
      </c>
      <c r="D40" s="1433"/>
      <c r="E40" s="1452"/>
      <c r="F40" s="1433"/>
      <c r="G40" s="1435"/>
      <c r="H40" s="108"/>
      <c r="I40" s="23"/>
    </row>
    <row r="41" spans="1:10" ht="12" customHeight="1" x14ac:dyDescent="0.15">
      <c r="A41" s="37"/>
      <c r="B41" s="37"/>
      <c r="C41" s="5"/>
    </row>
    <row r="42" spans="1:10" ht="18" customHeight="1" x14ac:dyDescent="0.15">
      <c r="C42" s="165"/>
    </row>
  </sheetData>
  <mergeCells count="22">
    <mergeCell ref="F39:G39"/>
    <mergeCell ref="C6:G6"/>
    <mergeCell ref="D7:D8"/>
    <mergeCell ref="E7:E8"/>
    <mergeCell ref="F7:F8"/>
    <mergeCell ref="C7:C8"/>
    <mergeCell ref="D3:E3"/>
    <mergeCell ref="C23:G23"/>
    <mergeCell ref="D40:E40"/>
    <mergeCell ref="F40:G40"/>
    <mergeCell ref="C33:G33"/>
    <mergeCell ref="D34:E34"/>
    <mergeCell ref="F34:G34"/>
    <mergeCell ref="D35:E35"/>
    <mergeCell ref="D36:E36"/>
    <mergeCell ref="D37:E37"/>
    <mergeCell ref="D38:E38"/>
    <mergeCell ref="D39:E39"/>
    <mergeCell ref="F35:G35"/>
    <mergeCell ref="F36:G36"/>
    <mergeCell ref="F37:G37"/>
    <mergeCell ref="F38:G38"/>
  </mergeCells>
  <phoneticPr fontId="25"/>
  <printOptions horizontalCentered="1"/>
  <pageMargins left="3.937007874015748E-2" right="0.15748031496062992" top="0.74803149606299213" bottom="0.55118110236220474" header="0.31496062992125984" footer="0.31496062992125984"/>
  <pageSetup paperSize="9" scale="88" orientation="portrait"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M101"/>
  <sheetViews>
    <sheetView view="pageBreakPreview" topLeftCell="A53" zoomScaleNormal="100" zoomScaleSheetLayoutView="100" workbookViewId="0">
      <selection activeCell="K13" sqref="K13"/>
    </sheetView>
  </sheetViews>
  <sheetFormatPr defaultColWidth="9" defaultRowHeight="13.5" x14ac:dyDescent="0.15"/>
  <cols>
    <col min="1" max="1" width="1.875" style="373" customWidth="1"/>
    <col min="2" max="2" width="9" style="373"/>
    <col min="3" max="3" width="22.125" style="432" customWidth="1"/>
    <col min="4" max="4" width="14.375" style="373" customWidth="1"/>
    <col min="5" max="5" width="42.125" style="373" customWidth="1"/>
    <col min="6" max="6" width="24.125" style="373" customWidth="1"/>
    <col min="7" max="16384" width="9" style="373"/>
  </cols>
  <sheetData>
    <row r="1" spans="1:13" ht="26.1" customHeight="1" x14ac:dyDescent="0.15">
      <c r="B1" s="1112" t="s">
        <v>39</v>
      </c>
      <c r="C1" s="1113"/>
      <c r="D1" s="570"/>
    </row>
    <row r="3" spans="1:13" ht="17.25" x14ac:dyDescent="0.15">
      <c r="B3" s="374" t="str">
        <f>'コード '!A1</f>
        <v>電解二酸化マンガン（本邦生産者）</v>
      </c>
    </row>
    <row r="4" spans="1:13" s="240" customFormat="1" ht="21" customHeight="1" thickBot="1" x14ac:dyDescent="0.2">
      <c r="A4" s="239"/>
      <c r="C4" s="433"/>
      <c r="M4" s="241"/>
    </row>
    <row r="5" spans="1:13" s="242" customFormat="1" ht="17.25" customHeight="1" thickBot="1" x14ac:dyDescent="0.2">
      <c r="B5" s="1104" t="s">
        <v>11</v>
      </c>
      <c r="C5" s="1105"/>
      <c r="D5" s="1114" t="str">
        <f>IF(様式一覧表!D5="","",様式一覧表!D5)</f>
        <v/>
      </c>
      <c r="E5" s="1115"/>
      <c r="F5" s="1116"/>
      <c r="G5" s="243"/>
      <c r="H5" s="243"/>
      <c r="I5" s="244"/>
    </row>
    <row r="6" spans="1:13" s="242" customFormat="1" ht="8.25" customHeight="1" x14ac:dyDescent="0.15">
      <c r="B6" s="1108"/>
      <c r="C6" s="1108"/>
      <c r="D6" s="1108"/>
      <c r="E6" s="1108"/>
      <c r="F6" s="704"/>
      <c r="G6" s="243"/>
      <c r="H6" s="243"/>
      <c r="I6" s="243"/>
      <c r="J6" s="243"/>
      <c r="K6" s="244"/>
    </row>
    <row r="7" spans="1:13" s="242" customFormat="1" ht="57" customHeight="1" x14ac:dyDescent="0.15">
      <c r="B7" s="1109" t="s">
        <v>40</v>
      </c>
      <c r="C7" s="1110"/>
      <c r="D7" s="1110"/>
      <c r="E7" s="1110"/>
      <c r="F7" s="1111"/>
      <c r="G7" s="243"/>
      <c r="H7" s="243"/>
      <c r="I7" s="243"/>
      <c r="J7" s="243"/>
      <c r="K7" s="244"/>
    </row>
    <row r="8" spans="1:13" s="242" customFormat="1" ht="19.5" customHeight="1" x14ac:dyDescent="0.15">
      <c r="B8" s="1117" t="s">
        <v>41</v>
      </c>
      <c r="C8" s="1118"/>
      <c r="D8" s="1118"/>
      <c r="E8" s="1118"/>
      <c r="F8" s="1119"/>
      <c r="G8" s="243"/>
      <c r="H8" s="243"/>
      <c r="I8" s="243"/>
      <c r="J8" s="243"/>
      <c r="K8" s="244"/>
    </row>
    <row r="9" spans="1:13" s="242" customFormat="1" ht="37.15" customHeight="1" x14ac:dyDescent="0.15">
      <c r="B9" s="1117" t="s">
        <v>42</v>
      </c>
      <c r="C9" s="1118"/>
      <c r="D9" s="1118"/>
      <c r="E9" s="1118"/>
      <c r="F9" s="1119"/>
      <c r="G9" s="243"/>
      <c r="H9" s="243"/>
      <c r="I9" s="243"/>
      <c r="J9" s="243"/>
      <c r="K9" s="244"/>
    </row>
    <row r="10" spans="1:13" s="242" customFormat="1" ht="31.5" customHeight="1" x14ac:dyDescent="0.15">
      <c r="B10" s="1120" t="s">
        <v>43</v>
      </c>
      <c r="C10" s="1121"/>
      <c r="D10" s="1121"/>
      <c r="E10" s="1121"/>
      <c r="F10" s="1122"/>
      <c r="G10" s="243"/>
      <c r="H10" s="243"/>
      <c r="I10" s="243"/>
      <c r="J10" s="243"/>
      <c r="K10" s="244"/>
    </row>
    <row r="12" spans="1:13" ht="13.15" customHeight="1" x14ac:dyDescent="0.15">
      <c r="B12" s="1100" t="s">
        <v>14</v>
      </c>
      <c r="C12" s="1100" t="s">
        <v>44</v>
      </c>
      <c r="D12" s="1100" t="s">
        <v>16</v>
      </c>
      <c r="E12" s="260" t="s">
        <v>45</v>
      </c>
      <c r="F12" s="1123" t="s">
        <v>46</v>
      </c>
    </row>
    <row r="13" spans="1:13" ht="30.75" customHeight="1" x14ac:dyDescent="0.15">
      <c r="B13" s="1101"/>
      <c r="C13" s="1101"/>
      <c r="D13" s="1101"/>
      <c r="E13" s="263" t="s">
        <v>47</v>
      </c>
      <c r="F13" s="1101"/>
    </row>
    <row r="14" spans="1:13" s="372" customFormat="1" ht="16.5" customHeight="1" x14ac:dyDescent="0.15">
      <c r="B14" s="579">
        <v>1</v>
      </c>
      <c r="C14" s="838" t="s">
        <v>48</v>
      </c>
      <c r="D14" s="580"/>
      <c r="E14" s="264"/>
      <c r="F14" s="264"/>
    </row>
    <row r="15" spans="1:13" ht="14.25" x14ac:dyDescent="0.15">
      <c r="B15" s="579">
        <v>2</v>
      </c>
      <c r="C15" s="838" t="s">
        <v>49</v>
      </c>
      <c r="D15" s="580"/>
      <c r="E15" s="264"/>
      <c r="F15" s="264"/>
    </row>
    <row r="16" spans="1:13" ht="14.25" x14ac:dyDescent="0.15">
      <c r="B16" s="579">
        <v>3</v>
      </c>
      <c r="C16" s="838" t="s">
        <v>50</v>
      </c>
      <c r="D16" s="580"/>
      <c r="E16" s="264"/>
      <c r="F16" s="264"/>
    </row>
    <row r="17" spans="2:6" ht="14.25" x14ac:dyDescent="0.15">
      <c r="B17" s="579">
        <v>4</v>
      </c>
      <c r="C17" s="838" t="s">
        <v>51</v>
      </c>
      <c r="D17" s="580"/>
      <c r="E17" s="264"/>
      <c r="F17" s="264"/>
    </row>
    <row r="18" spans="2:6" ht="14.25" x14ac:dyDescent="0.15">
      <c r="B18" s="579">
        <v>5</v>
      </c>
      <c r="C18" s="838" t="s">
        <v>52</v>
      </c>
      <c r="D18" s="580"/>
      <c r="E18" s="264"/>
      <c r="F18" s="264"/>
    </row>
    <row r="19" spans="2:6" ht="14.25" x14ac:dyDescent="0.15">
      <c r="B19" s="579">
        <v>6</v>
      </c>
      <c r="C19" s="838" t="s">
        <v>53</v>
      </c>
      <c r="D19" s="580"/>
      <c r="E19" s="264"/>
      <c r="F19" s="264"/>
    </row>
    <row r="20" spans="2:6" ht="14.25" x14ac:dyDescent="0.15">
      <c r="B20" s="579">
        <v>7</v>
      </c>
      <c r="C20" s="838" t="s">
        <v>54</v>
      </c>
      <c r="D20" s="580"/>
      <c r="E20" s="264"/>
      <c r="F20" s="264"/>
    </row>
    <row r="21" spans="2:6" ht="14.25" x14ac:dyDescent="0.15">
      <c r="B21" s="579">
        <v>8</v>
      </c>
      <c r="C21" s="838" t="s">
        <v>55</v>
      </c>
      <c r="D21" s="580"/>
      <c r="E21" s="264"/>
      <c r="F21" s="264"/>
    </row>
    <row r="22" spans="2:6" ht="14.25" x14ac:dyDescent="0.15">
      <c r="B22" s="579">
        <v>9</v>
      </c>
      <c r="C22" s="838" t="s">
        <v>56</v>
      </c>
      <c r="D22" s="580"/>
      <c r="E22" s="264"/>
      <c r="F22" s="264"/>
    </row>
    <row r="23" spans="2:6" ht="14.25" x14ac:dyDescent="0.15">
      <c r="B23" s="579">
        <v>10</v>
      </c>
      <c r="C23" s="838" t="s">
        <v>57</v>
      </c>
      <c r="D23" s="580"/>
      <c r="E23" s="264"/>
      <c r="F23" s="264"/>
    </row>
    <row r="24" spans="2:6" ht="14.25" x14ac:dyDescent="0.15">
      <c r="B24" s="579">
        <v>11</v>
      </c>
      <c r="C24" s="838" t="s">
        <v>58</v>
      </c>
      <c r="D24" s="580"/>
      <c r="E24" s="264"/>
      <c r="F24" s="264"/>
    </row>
    <row r="25" spans="2:6" ht="14.25" x14ac:dyDescent="0.15">
      <c r="B25" s="579">
        <v>12</v>
      </c>
      <c r="C25" s="838" t="s">
        <v>59</v>
      </c>
      <c r="D25" s="580"/>
      <c r="E25" s="264"/>
      <c r="F25" s="264"/>
    </row>
    <row r="26" spans="2:6" ht="14.25" x14ac:dyDescent="0.15">
      <c r="B26" s="579">
        <v>13</v>
      </c>
      <c r="C26" s="838" t="s">
        <v>60</v>
      </c>
      <c r="D26" s="580"/>
      <c r="E26" s="580"/>
      <c r="F26" s="264"/>
    </row>
    <row r="27" spans="2:6" ht="14.25" x14ac:dyDescent="0.15">
      <c r="B27" s="579">
        <v>14</v>
      </c>
      <c r="C27" s="838" t="s">
        <v>61</v>
      </c>
      <c r="D27" s="580"/>
      <c r="E27" s="264"/>
      <c r="F27" s="264"/>
    </row>
    <row r="28" spans="2:6" ht="14.25" x14ac:dyDescent="0.15">
      <c r="B28" s="579">
        <v>15</v>
      </c>
      <c r="C28" s="838" t="s">
        <v>62</v>
      </c>
      <c r="D28" s="580"/>
      <c r="E28" s="264"/>
      <c r="F28" s="264"/>
    </row>
    <row r="29" spans="2:6" ht="14.25" x14ac:dyDescent="0.15">
      <c r="B29" s="579">
        <v>16</v>
      </c>
      <c r="C29" s="838" t="s">
        <v>63</v>
      </c>
      <c r="D29" s="580"/>
      <c r="E29" s="264"/>
      <c r="F29" s="264"/>
    </row>
    <row r="30" spans="2:6" ht="14.25" x14ac:dyDescent="0.15">
      <c r="B30" s="579">
        <v>17</v>
      </c>
      <c r="C30" s="838" t="s">
        <v>64</v>
      </c>
      <c r="D30" s="580"/>
      <c r="E30" s="264"/>
      <c r="F30" s="264"/>
    </row>
    <row r="31" spans="2:6" ht="14.25" x14ac:dyDescent="0.15">
      <c r="B31" s="579">
        <v>18</v>
      </c>
      <c r="C31" s="838" t="s">
        <v>65</v>
      </c>
      <c r="D31" s="580"/>
      <c r="E31" s="264"/>
      <c r="F31" s="264"/>
    </row>
    <row r="32" spans="2:6" ht="14.25" x14ac:dyDescent="0.15">
      <c r="B32" s="579">
        <v>19</v>
      </c>
      <c r="C32" s="838" t="s">
        <v>66</v>
      </c>
      <c r="D32" s="580"/>
      <c r="E32" s="264"/>
      <c r="F32" s="264"/>
    </row>
    <row r="33" spans="2:6" ht="14.25" x14ac:dyDescent="0.15">
      <c r="B33" s="579">
        <v>20</v>
      </c>
      <c r="C33" s="838" t="s">
        <v>67</v>
      </c>
      <c r="D33" s="580"/>
      <c r="E33" s="264"/>
      <c r="F33" s="264"/>
    </row>
    <row r="34" spans="2:6" ht="14.25" x14ac:dyDescent="0.15">
      <c r="B34" s="579">
        <v>21</v>
      </c>
      <c r="C34" s="838" t="s">
        <v>68</v>
      </c>
      <c r="D34" s="580"/>
      <c r="E34" s="264"/>
      <c r="F34" s="264"/>
    </row>
    <row r="35" spans="2:6" s="375" customFormat="1" ht="14.25" x14ac:dyDescent="0.15">
      <c r="B35" s="579">
        <v>22</v>
      </c>
      <c r="C35" s="838" t="s">
        <v>69</v>
      </c>
      <c r="D35" s="696"/>
      <c r="E35" s="697"/>
      <c r="F35" s="697"/>
    </row>
    <row r="36" spans="2:6" s="375" customFormat="1" ht="14.25" x14ac:dyDescent="0.15">
      <c r="B36" s="579">
        <v>23</v>
      </c>
      <c r="C36" s="838" t="s">
        <v>70</v>
      </c>
      <c r="D36" s="696"/>
      <c r="E36" s="697"/>
      <c r="F36" s="697"/>
    </row>
    <row r="37" spans="2:6" s="375" customFormat="1" ht="14.25" x14ac:dyDescent="0.15">
      <c r="B37" s="579">
        <v>24</v>
      </c>
      <c r="C37" s="838" t="s">
        <v>71</v>
      </c>
      <c r="D37" s="696"/>
      <c r="E37" s="697"/>
      <c r="F37" s="697"/>
    </row>
    <row r="38" spans="2:6" s="375" customFormat="1" ht="14.25" x14ac:dyDescent="0.15">
      <c r="B38" s="579">
        <v>25</v>
      </c>
      <c r="C38" s="838" t="s">
        <v>72</v>
      </c>
      <c r="D38" s="696"/>
      <c r="E38" s="697"/>
      <c r="F38" s="697"/>
    </row>
    <row r="39" spans="2:6" ht="14.25" x14ac:dyDescent="0.15">
      <c r="B39" s="579">
        <v>26</v>
      </c>
      <c r="C39" s="906" t="s">
        <v>73</v>
      </c>
      <c r="D39" s="580"/>
      <c r="E39" s="264"/>
      <c r="F39" s="264"/>
    </row>
    <row r="40" spans="2:6" ht="14.25" x14ac:dyDescent="0.15">
      <c r="B40" s="579">
        <v>27</v>
      </c>
      <c r="C40" s="906" t="s">
        <v>74</v>
      </c>
      <c r="D40" s="580"/>
      <c r="E40" s="264"/>
      <c r="F40" s="264"/>
    </row>
    <row r="41" spans="2:6" ht="14.25" x14ac:dyDescent="0.15">
      <c r="B41" s="579">
        <v>28</v>
      </c>
      <c r="C41" s="906" t="s">
        <v>75</v>
      </c>
      <c r="D41" s="580"/>
      <c r="E41" s="264"/>
      <c r="F41" s="264"/>
    </row>
    <row r="42" spans="2:6" ht="14.25" x14ac:dyDescent="0.15">
      <c r="B42" s="579">
        <v>29</v>
      </c>
      <c r="C42" s="906" t="s">
        <v>76</v>
      </c>
      <c r="D42" s="580"/>
      <c r="E42" s="264"/>
      <c r="F42" s="264"/>
    </row>
    <row r="43" spans="2:6" ht="14.25" x14ac:dyDescent="0.15">
      <c r="B43" s="579">
        <v>30</v>
      </c>
      <c r="C43" s="906" t="s">
        <v>77</v>
      </c>
      <c r="D43" s="580"/>
      <c r="E43" s="264"/>
      <c r="F43" s="264"/>
    </row>
    <row r="44" spans="2:6" ht="14.25" x14ac:dyDescent="0.15">
      <c r="B44" s="579">
        <v>31</v>
      </c>
      <c r="C44" s="906" t="s">
        <v>78</v>
      </c>
      <c r="D44" s="580"/>
      <c r="E44" s="264"/>
      <c r="F44" s="264"/>
    </row>
    <row r="45" spans="2:6" ht="14.25" x14ac:dyDescent="0.15">
      <c r="B45" s="579">
        <v>32</v>
      </c>
      <c r="C45" s="906" t="s">
        <v>79</v>
      </c>
      <c r="D45" s="580"/>
      <c r="E45" s="264"/>
      <c r="F45" s="264"/>
    </row>
    <row r="46" spans="2:6" ht="14.25" x14ac:dyDescent="0.15">
      <c r="B46" s="579">
        <v>33</v>
      </c>
      <c r="C46" s="906" t="s">
        <v>80</v>
      </c>
      <c r="D46" s="580"/>
      <c r="E46" s="264"/>
      <c r="F46" s="264"/>
    </row>
    <row r="47" spans="2:6" ht="14.25" x14ac:dyDescent="0.15">
      <c r="B47" s="579">
        <v>34</v>
      </c>
      <c r="C47" s="906" t="s">
        <v>81</v>
      </c>
      <c r="D47" s="580"/>
      <c r="E47" s="264"/>
      <c r="F47" s="264"/>
    </row>
    <row r="48" spans="2:6" ht="14.25" x14ac:dyDescent="0.15">
      <c r="B48" s="579">
        <v>35</v>
      </c>
      <c r="C48" s="906" t="s">
        <v>82</v>
      </c>
      <c r="D48" s="580"/>
      <c r="E48" s="264"/>
      <c r="F48" s="264"/>
    </row>
    <row r="49" spans="2:6" ht="14.25" x14ac:dyDescent="0.15">
      <c r="B49" s="579">
        <v>36</v>
      </c>
      <c r="C49" s="906" t="s">
        <v>83</v>
      </c>
      <c r="D49" s="580"/>
      <c r="E49" s="264"/>
      <c r="F49" s="264"/>
    </row>
    <row r="50" spans="2:6" ht="14.25" x14ac:dyDescent="0.15">
      <c r="B50" s="579">
        <v>37</v>
      </c>
      <c r="C50" s="906" t="s">
        <v>84</v>
      </c>
      <c r="D50" s="580"/>
      <c r="E50" s="264"/>
      <c r="F50" s="264"/>
    </row>
    <row r="51" spans="2:6" ht="14.25" x14ac:dyDescent="0.15">
      <c r="B51" s="579">
        <v>38</v>
      </c>
      <c r="C51" s="906" t="s">
        <v>85</v>
      </c>
      <c r="D51" s="580"/>
      <c r="E51" s="264"/>
      <c r="F51" s="264"/>
    </row>
    <row r="52" spans="2:6" ht="14.25" x14ac:dyDescent="0.15">
      <c r="B52" s="579">
        <v>39</v>
      </c>
      <c r="C52" s="906" t="s">
        <v>86</v>
      </c>
      <c r="D52" s="580"/>
      <c r="E52" s="264"/>
      <c r="F52" s="264"/>
    </row>
    <row r="53" spans="2:6" ht="14.25" x14ac:dyDescent="0.15">
      <c r="B53" s="579">
        <v>40</v>
      </c>
      <c r="C53" s="906" t="s">
        <v>87</v>
      </c>
      <c r="D53" s="580"/>
      <c r="E53" s="264"/>
      <c r="F53" s="264"/>
    </row>
    <row r="54" spans="2:6" ht="14.25" x14ac:dyDescent="0.15">
      <c r="B54" s="579">
        <v>41</v>
      </c>
      <c r="C54" s="906" t="s">
        <v>88</v>
      </c>
      <c r="D54" s="580"/>
      <c r="E54" s="264"/>
      <c r="F54" s="264"/>
    </row>
    <row r="55" spans="2:6" ht="14.25" x14ac:dyDescent="0.15">
      <c r="B55" s="579">
        <v>42</v>
      </c>
      <c r="C55" s="906" t="s">
        <v>89</v>
      </c>
      <c r="D55" s="580"/>
      <c r="E55" s="264"/>
      <c r="F55" s="264"/>
    </row>
    <row r="56" spans="2:6" ht="14.25" x14ac:dyDescent="0.15">
      <c r="B56" s="579">
        <v>43</v>
      </c>
      <c r="C56" s="906" t="s">
        <v>90</v>
      </c>
      <c r="D56" s="580"/>
      <c r="E56" s="264"/>
      <c r="F56" s="264"/>
    </row>
    <row r="57" spans="2:6" ht="14.25" x14ac:dyDescent="0.15">
      <c r="B57" s="579">
        <v>44</v>
      </c>
      <c r="C57" s="906" t="s">
        <v>91</v>
      </c>
      <c r="D57" s="580"/>
      <c r="E57" s="264"/>
      <c r="F57" s="264"/>
    </row>
    <row r="58" spans="2:6" ht="14.25" x14ac:dyDescent="0.15">
      <c r="B58" s="579">
        <v>45</v>
      </c>
      <c r="C58" s="906" t="s">
        <v>92</v>
      </c>
      <c r="D58" s="580"/>
      <c r="E58" s="264"/>
      <c r="F58" s="264"/>
    </row>
    <row r="59" spans="2:6" ht="14.25" x14ac:dyDescent="0.15">
      <c r="B59" s="579">
        <v>46</v>
      </c>
      <c r="C59" s="906" t="s">
        <v>93</v>
      </c>
      <c r="D59" s="580"/>
      <c r="E59" s="264"/>
      <c r="F59" s="264"/>
    </row>
    <row r="60" spans="2:6" ht="14.25" x14ac:dyDescent="0.15">
      <c r="B60" s="579">
        <v>47</v>
      </c>
      <c r="C60" s="906" t="s">
        <v>94</v>
      </c>
      <c r="D60" s="580"/>
      <c r="E60" s="264"/>
      <c r="F60" s="264"/>
    </row>
    <row r="61" spans="2:6" ht="14.25" x14ac:dyDescent="0.15">
      <c r="B61" s="579">
        <v>48</v>
      </c>
      <c r="C61" s="906" t="s">
        <v>95</v>
      </c>
      <c r="D61" s="580"/>
      <c r="E61" s="264"/>
      <c r="F61" s="264"/>
    </row>
    <row r="62" spans="2:6" ht="14.25" x14ac:dyDescent="0.15">
      <c r="B62" s="579">
        <v>49</v>
      </c>
      <c r="C62" s="906" t="s">
        <v>96</v>
      </c>
      <c r="D62" s="580"/>
      <c r="E62" s="264"/>
      <c r="F62" s="264"/>
    </row>
    <row r="63" spans="2:6" ht="14.25" x14ac:dyDescent="0.15">
      <c r="B63" s="579">
        <v>50</v>
      </c>
      <c r="C63" s="906" t="s">
        <v>97</v>
      </c>
      <c r="D63" s="580"/>
      <c r="E63" s="264"/>
      <c r="F63" s="264"/>
    </row>
    <row r="64" spans="2:6" ht="14.25" x14ac:dyDescent="0.15">
      <c r="B64" s="579">
        <v>51</v>
      </c>
      <c r="C64" s="906" t="s">
        <v>98</v>
      </c>
      <c r="D64" s="580"/>
      <c r="E64" s="264"/>
      <c r="F64" s="264"/>
    </row>
    <row r="65" spans="2:6" ht="14.25" x14ac:dyDescent="0.15">
      <c r="B65" s="579">
        <v>52</v>
      </c>
      <c r="C65" s="906" t="s">
        <v>99</v>
      </c>
      <c r="D65" s="580"/>
      <c r="E65" s="264"/>
      <c r="F65" s="264"/>
    </row>
    <row r="66" spans="2:6" ht="14.25" x14ac:dyDescent="0.15">
      <c r="B66" s="579">
        <v>53</v>
      </c>
      <c r="C66" s="906" t="s">
        <v>100</v>
      </c>
      <c r="D66" s="580"/>
      <c r="E66" s="264"/>
      <c r="F66" s="264"/>
    </row>
    <row r="67" spans="2:6" ht="14.25" x14ac:dyDescent="0.15">
      <c r="B67" s="579">
        <v>54</v>
      </c>
      <c r="C67" s="906" t="s">
        <v>101</v>
      </c>
      <c r="D67" s="580"/>
      <c r="E67" s="264"/>
      <c r="F67" s="264"/>
    </row>
    <row r="68" spans="2:6" ht="14.25" x14ac:dyDescent="0.15">
      <c r="B68" s="579">
        <v>55</v>
      </c>
      <c r="C68" s="906" t="s">
        <v>102</v>
      </c>
      <c r="D68" s="580"/>
      <c r="E68" s="264"/>
      <c r="F68" s="264"/>
    </row>
    <row r="69" spans="2:6" ht="14.25" x14ac:dyDescent="0.15">
      <c r="B69" s="579">
        <v>56</v>
      </c>
      <c r="C69" s="906" t="s">
        <v>103</v>
      </c>
      <c r="D69" s="580"/>
      <c r="E69" s="264"/>
      <c r="F69" s="264"/>
    </row>
    <row r="70" spans="2:6" ht="14.25" x14ac:dyDescent="0.15">
      <c r="B70" s="579">
        <v>57</v>
      </c>
      <c r="C70" s="906" t="s">
        <v>104</v>
      </c>
      <c r="D70" s="580"/>
      <c r="E70" s="264"/>
      <c r="F70" s="264"/>
    </row>
    <row r="71" spans="2:6" ht="14.25" x14ac:dyDescent="0.15">
      <c r="B71" s="579">
        <v>58</v>
      </c>
      <c r="C71" s="906" t="s">
        <v>105</v>
      </c>
      <c r="D71" s="580"/>
      <c r="E71" s="264"/>
      <c r="F71" s="264"/>
    </row>
    <row r="72" spans="2:6" ht="14.25" x14ac:dyDescent="0.15">
      <c r="B72" s="579">
        <v>59</v>
      </c>
      <c r="C72" s="906" t="s">
        <v>106</v>
      </c>
      <c r="D72" s="580"/>
      <c r="E72" s="264"/>
      <c r="F72" s="264"/>
    </row>
    <row r="73" spans="2:6" ht="14.25" x14ac:dyDescent="0.15">
      <c r="B73" s="579">
        <v>60</v>
      </c>
      <c r="C73" s="906" t="s">
        <v>107</v>
      </c>
      <c r="D73" s="580"/>
      <c r="E73" s="264"/>
      <c r="F73" s="264"/>
    </row>
    <row r="74" spans="2:6" ht="14.25" x14ac:dyDescent="0.15">
      <c r="B74" s="579">
        <v>61</v>
      </c>
      <c r="C74" s="906" t="s">
        <v>108</v>
      </c>
      <c r="D74" s="580"/>
      <c r="E74" s="264"/>
      <c r="F74" s="264"/>
    </row>
    <row r="75" spans="2:6" ht="14.25" x14ac:dyDescent="0.15">
      <c r="B75" s="579">
        <v>62</v>
      </c>
      <c r="C75" s="906" t="s">
        <v>109</v>
      </c>
      <c r="D75" s="580"/>
      <c r="E75" s="264"/>
      <c r="F75" s="264"/>
    </row>
    <row r="76" spans="2:6" ht="14.25" x14ac:dyDescent="0.15">
      <c r="B76" s="579">
        <v>63</v>
      </c>
      <c r="C76" s="906" t="s">
        <v>110</v>
      </c>
      <c r="D76" s="580"/>
      <c r="E76" s="264"/>
      <c r="F76" s="264"/>
    </row>
    <row r="77" spans="2:6" ht="14.25" x14ac:dyDescent="0.15">
      <c r="B77" s="579">
        <v>64</v>
      </c>
      <c r="C77" s="906" t="s">
        <v>111</v>
      </c>
      <c r="D77" s="580"/>
      <c r="E77" s="264"/>
      <c r="F77" s="264"/>
    </row>
    <row r="78" spans="2:6" ht="14.25" x14ac:dyDescent="0.15">
      <c r="B78" s="579">
        <v>65</v>
      </c>
      <c r="C78" s="906" t="s">
        <v>112</v>
      </c>
      <c r="D78" s="580"/>
      <c r="E78" s="264"/>
      <c r="F78" s="264"/>
    </row>
    <row r="79" spans="2:6" ht="14.25" x14ac:dyDescent="0.15">
      <c r="B79" s="579">
        <v>66</v>
      </c>
      <c r="C79" s="906" t="s">
        <v>113</v>
      </c>
      <c r="D79" s="580"/>
      <c r="E79" s="264"/>
      <c r="F79" s="264"/>
    </row>
    <row r="80" spans="2:6" ht="14.25" x14ac:dyDescent="0.15">
      <c r="B80" s="579">
        <v>67</v>
      </c>
      <c r="C80" s="906" t="s">
        <v>114</v>
      </c>
      <c r="D80" s="580"/>
      <c r="E80" s="264"/>
      <c r="F80" s="264"/>
    </row>
    <row r="81" spans="2:6" ht="14.25" x14ac:dyDescent="0.15">
      <c r="B81" s="579">
        <v>68</v>
      </c>
      <c r="C81" s="906" t="s">
        <v>115</v>
      </c>
      <c r="D81" s="580"/>
      <c r="E81" s="264"/>
      <c r="F81" s="264"/>
    </row>
    <row r="82" spans="2:6" ht="14.25" x14ac:dyDescent="0.15">
      <c r="B82" s="579">
        <v>69</v>
      </c>
      <c r="C82" s="906" t="s">
        <v>116</v>
      </c>
      <c r="D82" s="580"/>
      <c r="E82" s="264"/>
      <c r="F82" s="264"/>
    </row>
    <row r="83" spans="2:6" ht="14.25" x14ac:dyDescent="0.15">
      <c r="B83" s="579">
        <v>70</v>
      </c>
      <c r="C83" s="906" t="s">
        <v>117</v>
      </c>
      <c r="D83" s="580"/>
      <c r="E83" s="264"/>
      <c r="F83" s="264"/>
    </row>
    <row r="84" spans="2:6" ht="14.25" x14ac:dyDescent="0.15">
      <c r="B84" s="579">
        <v>71</v>
      </c>
      <c r="C84" s="906" t="s">
        <v>118</v>
      </c>
      <c r="D84" s="580"/>
      <c r="E84" s="264"/>
      <c r="F84" s="264"/>
    </row>
    <row r="85" spans="2:6" ht="14.25" x14ac:dyDescent="0.15">
      <c r="B85" s="579">
        <v>72</v>
      </c>
      <c r="C85" s="838" t="s">
        <v>119</v>
      </c>
      <c r="D85" s="580"/>
      <c r="E85" s="264"/>
      <c r="F85" s="264"/>
    </row>
    <row r="86" spans="2:6" ht="14.25" x14ac:dyDescent="0.15">
      <c r="B86" s="579">
        <v>73</v>
      </c>
      <c r="C86" s="838" t="s">
        <v>120</v>
      </c>
      <c r="D86" s="580"/>
      <c r="E86" s="264"/>
      <c r="F86" s="264"/>
    </row>
    <row r="87" spans="2:6" ht="14.25" x14ac:dyDescent="0.15">
      <c r="B87" s="579">
        <v>74</v>
      </c>
      <c r="C87" s="838" t="s">
        <v>121</v>
      </c>
      <c r="D87" s="580"/>
      <c r="E87" s="264"/>
      <c r="F87" s="264"/>
    </row>
    <row r="88" spans="2:6" ht="14.25" x14ac:dyDescent="0.15">
      <c r="B88" s="579">
        <v>75</v>
      </c>
      <c r="C88" s="838" t="s">
        <v>122</v>
      </c>
      <c r="D88" s="580"/>
      <c r="E88" s="264"/>
      <c r="F88" s="264"/>
    </row>
    <row r="89" spans="2:6" ht="14.25" x14ac:dyDescent="0.15">
      <c r="B89" s="579">
        <v>76</v>
      </c>
      <c r="C89" s="838" t="s">
        <v>123</v>
      </c>
      <c r="D89" s="580"/>
      <c r="E89" s="264"/>
      <c r="F89" s="264"/>
    </row>
    <row r="90" spans="2:6" ht="14.25" x14ac:dyDescent="0.15">
      <c r="B90" s="579">
        <v>77</v>
      </c>
      <c r="C90" s="838" t="s">
        <v>124</v>
      </c>
      <c r="D90" s="580"/>
      <c r="E90" s="264"/>
      <c r="F90" s="264"/>
    </row>
    <row r="91" spans="2:6" ht="14.25" x14ac:dyDescent="0.15">
      <c r="B91" s="579">
        <v>78</v>
      </c>
      <c r="C91" s="838" t="s">
        <v>125</v>
      </c>
      <c r="D91" s="580"/>
      <c r="E91" s="264"/>
      <c r="F91" s="264"/>
    </row>
    <row r="92" spans="2:6" ht="14.25" x14ac:dyDescent="0.15">
      <c r="B92" s="579">
        <v>79</v>
      </c>
      <c r="C92" s="838" t="s">
        <v>126</v>
      </c>
      <c r="D92" s="580"/>
      <c r="E92" s="264"/>
      <c r="F92" s="264"/>
    </row>
    <row r="93" spans="2:6" ht="14.25" x14ac:dyDescent="0.15">
      <c r="B93" s="579">
        <v>80</v>
      </c>
      <c r="C93" s="838" t="s">
        <v>127</v>
      </c>
      <c r="D93" s="580"/>
      <c r="E93" s="264"/>
      <c r="F93" s="264"/>
    </row>
    <row r="94" spans="2:6" ht="14.25" x14ac:dyDescent="0.15">
      <c r="B94" s="579">
        <v>81</v>
      </c>
      <c r="C94" s="838" t="s">
        <v>128</v>
      </c>
      <c r="D94" s="580"/>
      <c r="E94" s="264"/>
      <c r="F94" s="264"/>
    </row>
    <row r="95" spans="2:6" ht="14.25" x14ac:dyDescent="0.15">
      <c r="B95" s="579">
        <v>82</v>
      </c>
      <c r="C95" s="838" t="s">
        <v>129</v>
      </c>
      <c r="D95" s="580"/>
      <c r="E95" s="264"/>
      <c r="F95" s="264"/>
    </row>
    <row r="96" spans="2:6" ht="14.25" x14ac:dyDescent="0.15">
      <c r="B96" s="579">
        <v>83</v>
      </c>
      <c r="C96" s="838" t="s">
        <v>130</v>
      </c>
      <c r="D96" s="580"/>
      <c r="E96" s="264"/>
      <c r="F96" s="264"/>
    </row>
    <row r="97" spans="2:6" ht="14.25" x14ac:dyDescent="0.15">
      <c r="B97" s="579">
        <v>84</v>
      </c>
      <c r="C97" s="838" t="s">
        <v>131</v>
      </c>
      <c r="D97" s="580"/>
      <c r="E97" s="264"/>
      <c r="F97" s="264"/>
    </row>
    <row r="98" spans="2:6" ht="14.25" x14ac:dyDescent="0.15">
      <c r="B98" s="579">
        <v>85</v>
      </c>
      <c r="C98" s="838" t="s">
        <v>132</v>
      </c>
      <c r="D98" s="580"/>
      <c r="E98" s="264"/>
      <c r="F98" s="264"/>
    </row>
    <row r="99" spans="2:6" ht="14.25" x14ac:dyDescent="0.15">
      <c r="B99" s="579">
        <v>86</v>
      </c>
      <c r="C99" s="838" t="s">
        <v>133</v>
      </c>
      <c r="D99" s="580"/>
      <c r="E99" s="264"/>
      <c r="F99" s="264"/>
    </row>
    <row r="100" spans="2:6" ht="14.25" x14ac:dyDescent="0.15">
      <c r="B100" s="579">
        <v>87</v>
      </c>
      <c r="C100" s="838" t="s">
        <v>134</v>
      </c>
      <c r="D100" s="580"/>
      <c r="E100" s="264"/>
      <c r="F100" s="264"/>
    </row>
    <row r="101" spans="2:6" ht="14.25" x14ac:dyDescent="0.15">
      <c r="B101" s="579"/>
      <c r="C101" s="811"/>
      <c r="D101" s="580"/>
      <c r="E101" s="264"/>
      <c r="F101" s="264"/>
    </row>
  </sheetData>
  <mergeCells count="12">
    <mergeCell ref="B8:F8"/>
    <mergeCell ref="B9:F9"/>
    <mergeCell ref="B10:F10"/>
    <mergeCell ref="B12:B13"/>
    <mergeCell ref="C12:C13"/>
    <mergeCell ref="D12:D13"/>
    <mergeCell ref="F12:F13"/>
    <mergeCell ref="B7:F7"/>
    <mergeCell ref="B1:C1"/>
    <mergeCell ref="B5:C5"/>
    <mergeCell ref="D5:F5"/>
    <mergeCell ref="B6:E6"/>
  </mergeCells>
  <phoneticPr fontId="25"/>
  <dataValidations count="1">
    <dataValidation type="list" allowBlank="1" showInputMessage="1" sqref="E14:E101" xr:uid="{00000000-0002-0000-0100-000000000000}">
      <formula1>"添付なし, 申請書とともに提出"</formula1>
    </dataValidation>
  </dataValidations>
  <printOptions horizontalCentered="1"/>
  <pageMargins left="0.23622047244094491" right="0.23622047244094491" top="0.74803149606299213" bottom="0.55118110236220474" header="0.31496062992125984" footer="0.31496062992125984"/>
  <pageSetup paperSize="9" scale="84" orientation="portrait" r:id="rId1"/>
  <headerFooter>
    <oddHeader xml:space="preserve">&amp;R&amp;U開示版・非開示版&amp;U
※上記いずれかに丸をつけてください。
</oddHeader>
  </headerFooter>
  <rowBreaks count="1" manualBreakCount="1">
    <brk id="60"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562E-2E40-4411-93EA-00EB5CFBB738}">
  <sheetPr>
    <tabColor rgb="FF92D050"/>
    <pageSetUpPr fitToPage="1"/>
  </sheetPr>
  <dimension ref="A1:K42"/>
  <sheetViews>
    <sheetView view="pageBreakPreview" zoomScaleNormal="100" zoomScaleSheetLayoutView="100" workbookViewId="0">
      <pane xSplit="1" ySplit="3" topLeftCell="B5" activePane="bottomRight" state="frozen"/>
      <selection pane="topRight" activeCell="C15" sqref="C15"/>
      <selection pane="bottomLeft" activeCell="C15" sqref="C15"/>
      <selection pane="bottomRight" activeCell="J37" sqref="J37"/>
    </sheetView>
  </sheetViews>
  <sheetFormatPr defaultColWidth="9" defaultRowHeight="18" customHeight="1" x14ac:dyDescent="0.15"/>
  <cols>
    <col min="1" max="2" width="2.875" customWidth="1"/>
    <col min="3" max="3" width="31.125" customWidth="1"/>
    <col min="4" max="7" width="19.625" customWidth="1"/>
    <col min="8" max="8" width="1.625" customWidth="1"/>
    <col min="9" max="9" width="19.5" customWidth="1"/>
    <col min="10" max="10" width="6.125" customWidth="1"/>
  </cols>
  <sheetData>
    <row r="1" spans="1:11" ht="28.5" customHeight="1" x14ac:dyDescent="0.15">
      <c r="B1" s="245" t="s">
        <v>355</v>
      </c>
    </row>
    <row r="2" spans="1:11" ht="24" customHeight="1" thickBot="1" x14ac:dyDescent="0.2">
      <c r="B2" s="107" t="s">
        <v>825</v>
      </c>
      <c r="D2" s="451" t="s">
        <v>356</v>
      </c>
      <c r="F2" t="s">
        <v>826</v>
      </c>
    </row>
    <row r="3" spans="1:11" ht="18" customHeight="1" thickBot="1" x14ac:dyDescent="0.2">
      <c r="C3" s="198" t="s">
        <v>11</v>
      </c>
      <c r="D3" s="1399" t="str">
        <f>IF(様式一覧表!D5="","",様式一覧表!D5)</f>
        <v/>
      </c>
      <c r="E3" s="1299"/>
    </row>
    <row r="5" spans="1:11" ht="16.350000000000001" customHeight="1" x14ac:dyDescent="0.15">
      <c r="B5" s="4" t="s">
        <v>827</v>
      </c>
    </row>
    <row r="6" spans="1:11" ht="32.1" customHeight="1" thickBot="1" x14ac:dyDescent="0.2">
      <c r="A6" s="161"/>
      <c r="B6" s="161"/>
      <c r="C6" s="1453" t="s">
        <v>828</v>
      </c>
      <c r="D6" s="1453"/>
      <c r="E6" s="1453"/>
      <c r="F6" s="1453"/>
      <c r="G6" s="1456"/>
      <c r="H6" s="23"/>
      <c r="I6" s="34"/>
      <c r="J6" s="34"/>
      <c r="K6" s="34"/>
    </row>
    <row r="7" spans="1:11" ht="18" customHeight="1" x14ac:dyDescent="0.15">
      <c r="A7" s="37"/>
      <c r="B7" s="37"/>
      <c r="C7" s="1461"/>
      <c r="D7" s="1457" t="s">
        <v>829</v>
      </c>
      <c r="E7" s="1457" t="s">
        <v>830</v>
      </c>
      <c r="F7" s="1459" t="s">
        <v>831</v>
      </c>
      <c r="G7" s="842"/>
      <c r="H7" s="108"/>
    </row>
    <row r="8" spans="1:11" ht="18" customHeight="1" x14ac:dyDescent="0.15">
      <c r="A8" s="37"/>
      <c r="B8" s="37"/>
      <c r="C8" s="1462"/>
      <c r="D8" s="1458"/>
      <c r="E8" s="1458"/>
      <c r="F8" s="1460"/>
      <c r="G8" s="108"/>
      <c r="H8" s="18"/>
    </row>
    <row r="9" spans="1:11" ht="18" customHeight="1" x14ac:dyDescent="0.15">
      <c r="A9" s="37"/>
      <c r="B9" s="37"/>
      <c r="C9" s="236" t="s">
        <v>832</v>
      </c>
      <c r="D9" s="162" t="str">
        <f>IF('F-4-1・F-4-2・F-4-3'!D9="","",'F-4-1・F-4-2・F-4-3'!D9)</f>
        <v/>
      </c>
      <c r="E9" s="162" t="str">
        <f>IF('F-4-1・F-4-2・F-4-3'!E9="","",'F-4-1・F-4-2・F-4-3'!E9)</f>
        <v/>
      </c>
      <c r="F9" s="163" t="str">
        <f ca="1">IF('F-4-1・F-4-2・F-4-3'!F9="","","【"&amp;ROUND(IFERROR(IF(ABS('F-4-1・F-4-2・F-4-3'!F9)&gt;=10,IF('F-4-1・F-4-2・F-4-3'!F9&gt;=0,'F-4-1・F-4-2・F-4-3'!F9*RANDBETWEEN(80,90)*0.01,'F-4-1・F-4-2・F-4-3'!F9*RANDBETWEEN(110,120)*0.01),'F-4-1・F-4-2・F-4-3'!F9-RANDBETWEEN(1,3)),0),0)&amp;"～"&amp;ROUND(IFERROR(IF(ABS('F-4-1・F-4-2・F-4-3'!F9)&gt;=10,IF('F-4-1・F-4-2・F-4-3'!F9&gt;=0,'F-4-1・F-4-2・F-4-3'!F9*RANDBETWEEN(110,120)*0.01,'F-4-1・F-4-2・F-4-3'!F9*RANDBETWEEN(80,90)*0.01),'F-4-1・F-4-2・F-4-3'!F9+RANDBETWEEN(1,3)),0),0)&amp;"】")</f>
        <v/>
      </c>
      <c r="G9" s="108"/>
      <c r="H9" s="185"/>
    </row>
    <row r="10" spans="1:11" ht="18" customHeight="1" x14ac:dyDescent="0.15">
      <c r="A10" s="37"/>
      <c r="B10" s="37"/>
      <c r="C10" s="236" t="s">
        <v>832</v>
      </c>
      <c r="D10" s="162" t="str">
        <f>IF('F-4-1・F-4-2・F-4-3'!D10="","",'F-4-1・F-4-2・F-4-3'!D10)</f>
        <v/>
      </c>
      <c r="E10" s="162" t="str">
        <f>IF('F-4-1・F-4-2・F-4-3'!E10="","",'F-4-1・F-4-2・F-4-3'!E10)</f>
        <v/>
      </c>
      <c r="F10" s="163" t="str">
        <f ca="1">IF('F-4-1・F-4-2・F-4-3'!F10="","","【"&amp;ROUND(IFERROR(IF(ABS('F-4-1・F-4-2・F-4-3'!F10)&gt;=10,IF('F-4-1・F-4-2・F-4-3'!F10&gt;=0,'F-4-1・F-4-2・F-4-3'!F10*RANDBETWEEN(80,90)*0.01,'F-4-1・F-4-2・F-4-3'!F10*RANDBETWEEN(110,120)*0.01),'F-4-1・F-4-2・F-4-3'!F10-RANDBETWEEN(1,3)),0),0)&amp;"～"&amp;ROUND(IFERROR(IF(ABS('F-4-1・F-4-2・F-4-3'!F10)&gt;=10,IF('F-4-1・F-4-2・F-4-3'!F10&gt;=0,'F-4-1・F-4-2・F-4-3'!F10*RANDBETWEEN(110,120)*0.01,'F-4-1・F-4-2・F-4-3'!F10*RANDBETWEEN(80,90)*0.01),'F-4-1・F-4-2・F-4-3'!F10+RANDBETWEEN(1,3)),0),0)&amp;"】")</f>
        <v/>
      </c>
      <c r="G10" s="108"/>
      <c r="H10" s="185"/>
    </row>
    <row r="11" spans="1:11" ht="18" customHeight="1" x14ac:dyDescent="0.15">
      <c r="A11" s="37"/>
      <c r="B11" s="37"/>
      <c r="C11" s="236" t="s">
        <v>833</v>
      </c>
      <c r="D11" s="162" t="str">
        <f>IF('F-4-1・F-4-2・F-4-3'!D11="","",'F-4-1・F-4-2・F-4-3'!D11)</f>
        <v/>
      </c>
      <c r="E11" s="162" t="str">
        <f>IF('F-4-1・F-4-2・F-4-3'!E11="","",'F-4-1・F-4-2・F-4-3'!E11)</f>
        <v/>
      </c>
      <c r="F11" s="163" t="str">
        <f ca="1">IF('F-4-1・F-4-2・F-4-3'!F11="","","【"&amp;ROUND(IFERROR(IF(ABS('F-4-1・F-4-2・F-4-3'!F11)&gt;=10,IF('F-4-1・F-4-2・F-4-3'!F11&gt;=0,'F-4-1・F-4-2・F-4-3'!F11*RANDBETWEEN(80,90)*0.01,'F-4-1・F-4-2・F-4-3'!F11*RANDBETWEEN(110,120)*0.01),'F-4-1・F-4-2・F-4-3'!F11-RANDBETWEEN(1,3)),0),0)&amp;"～"&amp;ROUND(IFERROR(IF(ABS('F-4-1・F-4-2・F-4-3'!F11)&gt;=10,IF('F-4-1・F-4-2・F-4-3'!F11&gt;=0,'F-4-1・F-4-2・F-4-3'!F11*RANDBETWEEN(110,120)*0.01,'F-4-1・F-4-2・F-4-3'!F11*RANDBETWEEN(80,90)*0.01),'F-4-1・F-4-2・F-4-3'!F11+RANDBETWEEN(1,3)),0),0)&amp;"】")</f>
        <v/>
      </c>
      <c r="G11" s="108"/>
      <c r="H11" s="185"/>
    </row>
    <row r="12" spans="1:11" ht="18" customHeight="1" x14ac:dyDescent="0.15">
      <c r="A12" s="37"/>
      <c r="B12" s="37"/>
      <c r="C12" s="236" t="s">
        <v>833</v>
      </c>
      <c r="D12" s="162" t="str">
        <f>IF('F-4-1・F-4-2・F-4-3'!D12="","",'F-4-1・F-4-2・F-4-3'!D12)</f>
        <v/>
      </c>
      <c r="E12" s="162" t="str">
        <f>IF('F-4-1・F-4-2・F-4-3'!E12="","",'F-4-1・F-4-2・F-4-3'!E12)</f>
        <v/>
      </c>
      <c r="F12" s="163" t="str">
        <f ca="1">IF('F-4-1・F-4-2・F-4-3'!F12="","","【"&amp;ROUND(IFERROR(IF(ABS('F-4-1・F-4-2・F-4-3'!F12)&gt;=10,IF('F-4-1・F-4-2・F-4-3'!F12&gt;=0,'F-4-1・F-4-2・F-4-3'!F12*RANDBETWEEN(80,90)*0.01,'F-4-1・F-4-2・F-4-3'!F12*RANDBETWEEN(110,120)*0.01),'F-4-1・F-4-2・F-4-3'!F12-RANDBETWEEN(1,3)),0),0)&amp;"～"&amp;ROUND(IFERROR(IF(ABS('F-4-1・F-4-2・F-4-3'!F12)&gt;=10,IF('F-4-1・F-4-2・F-4-3'!F12&gt;=0,'F-4-1・F-4-2・F-4-3'!F12*RANDBETWEEN(110,120)*0.01,'F-4-1・F-4-2・F-4-3'!F12*RANDBETWEEN(80,90)*0.01),'F-4-1・F-4-2・F-4-3'!F12+RANDBETWEEN(1,3)),0),0)&amp;"】")</f>
        <v/>
      </c>
      <c r="G12" s="108"/>
      <c r="H12" s="185"/>
    </row>
    <row r="13" spans="1:11" ht="18" customHeight="1" x14ac:dyDescent="0.15">
      <c r="A13" s="37"/>
      <c r="B13" s="37"/>
      <c r="C13" s="236" t="s">
        <v>834</v>
      </c>
      <c r="D13" s="162" t="str">
        <f>IF('F-4-1・F-4-2・F-4-3'!D13="","",'F-4-1・F-4-2・F-4-3'!D13)</f>
        <v/>
      </c>
      <c r="E13" s="162" t="str">
        <f>IF('F-4-1・F-4-2・F-4-3'!E13="","",'F-4-1・F-4-2・F-4-3'!E13)</f>
        <v/>
      </c>
      <c r="F13" s="163" t="str">
        <f ca="1">IF('F-4-1・F-4-2・F-4-3'!F13="","","【"&amp;ROUND(IFERROR(IF(ABS('F-4-1・F-4-2・F-4-3'!F13)&gt;=10,IF('F-4-1・F-4-2・F-4-3'!F13&gt;=0,'F-4-1・F-4-2・F-4-3'!F13*RANDBETWEEN(80,90)*0.01,'F-4-1・F-4-2・F-4-3'!F13*RANDBETWEEN(110,120)*0.01),'F-4-1・F-4-2・F-4-3'!F13-RANDBETWEEN(1,3)),0),0)&amp;"～"&amp;ROUND(IFERROR(IF(ABS('F-4-1・F-4-2・F-4-3'!F13)&gt;=10,IF('F-4-1・F-4-2・F-4-3'!F13&gt;=0,'F-4-1・F-4-2・F-4-3'!F13*RANDBETWEEN(110,120)*0.01,'F-4-1・F-4-2・F-4-3'!F13*RANDBETWEEN(80,90)*0.01),'F-4-1・F-4-2・F-4-3'!F13+RANDBETWEEN(1,3)),0),0)&amp;"】")</f>
        <v/>
      </c>
      <c r="G13" s="108"/>
      <c r="H13" s="185"/>
    </row>
    <row r="14" spans="1:11" ht="18" customHeight="1" x14ac:dyDescent="0.15">
      <c r="A14" s="37"/>
      <c r="B14" s="37"/>
      <c r="C14" s="236" t="s">
        <v>834</v>
      </c>
      <c r="D14" s="162" t="str">
        <f>IF('F-4-1・F-4-2・F-4-3'!D14="","",'F-4-1・F-4-2・F-4-3'!D14)</f>
        <v/>
      </c>
      <c r="E14" s="162" t="str">
        <f>IF('F-4-1・F-4-2・F-4-3'!E14="","",'F-4-1・F-4-2・F-4-3'!E14)</f>
        <v/>
      </c>
      <c r="F14" s="163" t="str">
        <f ca="1">IF('F-4-1・F-4-2・F-4-3'!F14="","","【"&amp;ROUND(IFERROR(IF(ABS('F-4-1・F-4-2・F-4-3'!F14)&gt;=10,IF('F-4-1・F-4-2・F-4-3'!F14&gt;=0,'F-4-1・F-4-2・F-4-3'!F14*RANDBETWEEN(80,90)*0.01,'F-4-1・F-4-2・F-4-3'!F14*RANDBETWEEN(110,120)*0.01),'F-4-1・F-4-2・F-4-3'!F14-RANDBETWEEN(1,3)),0),0)&amp;"～"&amp;ROUND(IFERROR(IF(ABS('F-4-1・F-4-2・F-4-3'!F14)&gt;=10,IF('F-4-1・F-4-2・F-4-3'!F14&gt;=0,'F-4-1・F-4-2・F-4-3'!F14*RANDBETWEEN(110,120)*0.01,'F-4-1・F-4-2・F-4-3'!F14*RANDBETWEEN(80,90)*0.01),'F-4-1・F-4-2・F-4-3'!F14+RANDBETWEEN(1,3)),0),0)&amp;"】")</f>
        <v/>
      </c>
      <c r="G14" s="108"/>
      <c r="H14" s="185"/>
    </row>
    <row r="15" spans="1:11" ht="18" customHeight="1" x14ac:dyDescent="0.15">
      <c r="A15" s="37"/>
      <c r="B15" s="37"/>
      <c r="C15" s="236" t="s">
        <v>835</v>
      </c>
      <c r="D15" s="162" t="str">
        <f>IF('F-4-1・F-4-2・F-4-3'!D15="","",'F-4-1・F-4-2・F-4-3'!D15)</f>
        <v/>
      </c>
      <c r="E15" s="162" t="str">
        <f>IF('F-4-1・F-4-2・F-4-3'!E15="","",'F-4-1・F-4-2・F-4-3'!E15)</f>
        <v/>
      </c>
      <c r="F15" s="163" t="str">
        <f ca="1">IF('F-4-1・F-4-2・F-4-3'!F15="","","【"&amp;ROUND(IFERROR(IF(ABS('F-4-1・F-4-2・F-4-3'!F15)&gt;=10,IF('F-4-1・F-4-2・F-4-3'!F15&gt;=0,'F-4-1・F-4-2・F-4-3'!F15*RANDBETWEEN(80,90)*0.01,'F-4-1・F-4-2・F-4-3'!F15*RANDBETWEEN(110,120)*0.01),'F-4-1・F-4-2・F-4-3'!F15-RANDBETWEEN(1,3)),0),0)&amp;"～"&amp;ROUND(IFERROR(IF(ABS('F-4-1・F-4-2・F-4-3'!F15)&gt;=10,IF('F-4-1・F-4-2・F-4-3'!F15&gt;=0,'F-4-1・F-4-2・F-4-3'!F15*RANDBETWEEN(110,120)*0.01,'F-4-1・F-4-2・F-4-3'!F15*RANDBETWEEN(80,90)*0.01),'F-4-1・F-4-2・F-4-3'!F15+RANDBETWEEN(1,3)),0),0)&amp;"】")</f>
        <v/>
      </c>
      <c r="G15" s="108"/>
      <c r="H15" s="185"/>
    </row>
    <row r="16" spans="1:11" ht="18" customHeight="1" x14ac:dyDescent="0.15">
      <c r="A16" s="37"/>
      <c r="B16" s="37"/>
      <c r="C16" s="236" t="s">
        <v>835</v>
      </c>
      <c r="D16" s="162" t="str">
        <f>IF('F-4-1・F-4-2・F-4-3'!D16="","",'F-4-1・F-4-2・F-4-3'!D16)</f>
        <v/>
      </c>
      <c r="E16" s="162" t="str">
        <f>IF('F-4-1・F-4-2・F-4-3'!E16="","",'F-4-1・F-4-2・F-4-3'!E16)</f>
        <v/>
      </c>
      <c r="F16" s="163" t="str">
        <f ca="1">IF('F-4-1・F-4-2・F-4-3'!F16="","","【"&amp;ROUND(IFERROR(IF(ABS('F-4-1・F-4-2・F-4-3'!F16)&gt;=10,IF('F-4-1・F-4-2・F-4-3'!F16&gt;=0,'F-4-1・F-4-2・F-4-3'!F16*RANDBETWEEN(80,90)*0.01,'F-4-1・F-4-2・F-4-3'!F16*RANDBETWEEN(110,120)*0.01),'F-4-1・F-4-2・F-4-3'!F16-RANDBETWEEN(1,3)),0),0)&amp;"～"&amp;ROUND(IFERROR(IF(ABS('F-4-1・F-4-2・F-4-3'!F16)&gt;=10,IF('F-4-1・F-4-2・F-4-3'!F16&gt;=0,'F-4-1・F-4-2・F-4-3'!F16*RANDBETWEEN(110,120)*0.01,'F-4-1・F-4-2・F-4-3'!F16*RANDBETWEEN(80,90)*0.01),'F-4-1・F-4-2・F-4-3'!F16+RANDBETWEEN(1,3)),0),0)&amp;"】")</f>
        <v/>
      </c>
      <c r="G16" s="108"/>
      <c r="H16" s="185"/>
    </row>
    <row r="17" spans="1:8" ht="18" customHeight="1" x14ac:dyDescent="0.15">
      <c r="A17" s="37"/>
      <c r="B17" s="37"/>
      <c r="C17" s="236" t="s">
        <v>836</v>
      </c>
      <c r="D17" s="162" t="str">
        <f>IF('F-4-1・F-4-2・F-4-3'!D17="","",'F-4-1・F-4-2・F-4-3'!D17)</f>
        <v/>
      </c>
      <c r="E17" s="162" t="str">
        <f>IF('F-4-1・F-4-2・F-4-3'!E17="","",'F-4-1・F-4-2・F-4-3'!E17)</f>
        <v/>
      </c>
      <c r="F17" s="163" t="str">
        <f ca="1">IF('F-4-1・F-4-2・F-4-3'!F17="","","【"&amp;ROUND(IFERROR(IF(ABS('F-4-1・F-4-2・F-4-3'!F17)&gt;=10,IF('F-4-1・F-4-2・F-4-3'!F17&gt;=0,'F-4-1・F-4-2・F-4-3'!F17*RANDBETWEEN(80,90)*0.01,'F-4-1・F-4-2・F-4-3'!F17*RANDBETWEEN(110,120)*0.01),'F-4-1・F-4-2・F-4-3'!F17-RANDBETWEEN(1,3)),0),0)&amp;"～"&amp;ROUND(IFERROR(IF(ABS('F-4-1・F-4-2・F-4-3'!F17)&gt;=10,IF('F-4-1・F-4-2・F-4-3'!F17&gt;=0,'F-4-1・F-4-2・F-4-3'!F17*RANDBETWEEN(110,120)*0.01,'F-4-1・F-4-2・F-4-3'!F17*RANDBETWEEN(80,90)*0.01),'F-4-1・F-4-2・F-4-3'!F17+RANDBETWEEN(1,3)),0),0)&amp;"】")</f>
        <v/>
      </c>
      <c r="G17" s="108"/>
      <c r="H17" s="185"/>
    </row>
    <row r="18" spans="1:8" ht="18" customHeight="1" x14ac:dyDescent="0.15">
      <c r="A18" s="37"/>
      <c r="B18" s="37"/>
      <c r="C18" s="236" t="s">
        <v>836</v>
      </c>
      <c r="D18" s="162" t="str">
        <f>IF('F-4-1・F-4-2・F-4-3'!D18="","",'F-4-1・F-4-2・F-4-3'!D18)</f>
        <v/>
      </c>
      <c r="E18" s="162" t="str">
        <f>IF('F-4-1・F-4-2・F-4-3'!E18="","",'F-4-1・F-4-2・F-4-3'!E18)</f>
        <v/>
      </c>
      <c r="F18" s="163" t="str">
        <f ca="1">IF('F-4-1・F-4-2・F-4-3'!F18="","","【"&amp;ROUND(IFERROR(IF(ABS('F-4-1・F-4-2・F-4-3'!F18)&gt;=10,IF('F-4-1・F-4-2・F-4-3'!F18&gt;=0,'F-4-1・F-4-2・F-4-3'!F18*RANDBETWEEN(80,90)*0.01,'F-4-1・F-4-2・F-4-3'!F18*RANDBETWEEN(110,120)*0.01),'F-4-1・F-4-2・F-4-3'!F18-RANDBETWEEN(1,3)),0),0)&amp;"～"&amp;ROUND(IFERROR(IF(ABS('F-4-1・F-4-2・F-4-3'!F18)&gt;=10,IF('F-4-1・F-4-2・F-4-3'!F18&gt;=0,'F-4-1・F-4-2・F-4-3'!F18*RANDBETWEEN(110,120)*0.01,'F-4-1・F-4-2・F-4-3'!F18*RANDBETWEEN(80,90)*0.01),'F-4-1・F-4-2・F-4-3'!F18+RANDBETWEEN(1,3)),0),0)&amp;"】")</f>
        <v/>
      </c>
      <c r="G18" s="108"/>
      <c r="H18" s="185"/>
    </row>
    <row r="19" spans="1:8" ht="18" customHeight="1" x14ac:dyDescent="0.15">
      <c r="A19" s="37"/>
      <c r="B19" s="37"/>
      <c r="C19" s="236" t="s">
        <v>837</v>
      </c>
      <c r="D19" s="162" t="str">
        <f>IF('F-4-1・F-4-2・F-4-3'!D19="","",'F-4-1・F-4-2・F-4-3'!D19)</f>
        <v/>
      </c>
      <c r="E19" s="162" t="str">
        <f>IF('F-4-1・F-4-2・F-4-3'!E19="","",'F-4-1・F-4-2・F-4-3'!E19)</f>
        <v/>
      </c>
      <c r="F19" s="163" t="str">
        <f ca="1">IF('F-4-1・F-4-2・F-4-3'!F19="","","【"&amp;ROUND(IFERROR(IF(ABS('F-4-1・F-4-2・F-4-3'!F19)&gt;=10,IF('F-4-1・F-4-2・F-4-3'!F19&gt;=0,'F-4-1・F-4-2・F-4-3'!F19*RANDBETWEEN(80,90)*0.01,'F-4-1・F-4-2・F-4-3'!F19*RANDBETWEEN(110,120)*0.01),'F-4-1・F-4-2・F-4-3'!F19-RANDBETWEEN(1,3)),0),0)&amp;"～"&amp;ROUND(IFERROR(IF(ABS('F-4-1・F-4-2・F-4-3'!F19)&gt;=10,IF('F-4-1・F-4-2・F-4-3'!F19&gt;=0,'F-4-1・F-4-2・F-4-3'!F19*RANDBETWEEN(110,120)*0.01,'F-4-1・F-4-2・F-4-3'!F19*RANDBETWEEN(80,90)*0.01),'F-4-1・F-4-2・F-4-3'!F19+RANDBETWEEN(1,3)),0),0)&amp;"】")</f>
        <v/>
      </c>
      <c r="G19" s="108"/>
      <c r="H19" s="185"/>
    </row>
    <row r="20" spans="1:8" ht="18" customHeight="1" thickBot="1" x14ac:dyDescent="0.2">
      <c r="A20" s="37"/>
      <c r="B20" s="37"/>
      <c r="C20" s="429" t="s">
        <v>837</v>
      </c>
      <c r="D20" s="430" t="str">
        <f>IF('F-4-1・F-4-2・F-4-3'!D20="","",'F-4-1・F-4-2・F-4-3'!D20)</f>
        <v/>
      </c>
      <c r="E20" s="430" t="str">
        <f>IF('F-4-1・F-4-2・F-4-3'!E20="","",'F-4-1・F-4-2・F-4-3'!E20)</f>
        <v/>
      </c>
      <c r="F20" s="431" t="str">
        <f ca="1">IF('F-4-1・F-4-2・F-4-3'!F20="","","【"&amp;ROUND(IFERROR(IF(ABS('F-4-1・F-4-2・F-4-3'!F20)&gt;=10,IF('F-4-1・F-4-2・F-4-3'!F20&gt;=0,'F-4-1・F-4-2・F-4-3'!F20*RANDBETWEEN(80,90)*0.01,'F-4-1・F-4-2・F-4-3'!F20*RANDBETWEEN(110,120)*0.01),'F-4-1・F-4-2・F-4-3'!F20-RANDBETWEEN(1,3)),0),0)&amp;"～"&amp;ROUND(IFERROR(IF(ABS('F-4-1・F-4-2・F-4-3'!F20)&gt;=10,IF('F-4-1・F-4-2・F-4-3'!F20&gt;=0,'F-4-1・F-4-2・F-4-3'!F20*RANDBETWEEN(110,120)*0.01,'F-4-1・F-4-2・F-4-3'!F20*RANDBETWEEN(80,90)*0.01),'F-4-1・F-4-2・F-4-3'!F20+RANDBETWEEN(1,3)),0),0)&amp;"】")</f>
        <v/>
      </c>
      <c r="G20" s="108"/>
      <c r="H20" s="185"/>
    </row>
    <row r="21" spans="1:8" ht="18" customHeight="1" x14ac:dyDescent="0.15">
      <c r="A21" s="37"/>
      <c r="B21" s="37"/>
      <c r="H21" s="108"/>
    </row>
    <row r="22" spans="1:8" ht="18" customHeight="1" x14ac:dyDescent="0.15">
      <c r="B22" s="5" t="s">
        <v>838</v>
      </c>
    </row>
    <row r="23" spans="1:8" ht="31.5" customHeight="1" thickBot="1" x14ac:dyDescent="0.2">
      <c r="A23" s="5"/>
      <c r="B23" s="5"/>
      <c r="C23" s="1380" t="s">
        <v>839</v>
      </c>
      <c r="D23" s="1380"/>
      <c r="E23" s="1380"/>
      <c r="F23" s="1380"/>
      <c r="G23" s="1380"/>
      <c r="H23" s="6"/>
    </row>
    <row r="24" spans="1:8" ht="36.75" customHeight="1" x14ac:dyDescent="0.15">
      <c r="A24" s="37"/>
      <c r="B24" s="37"/>
      <c r="C24" s="367"/>
      <c r="D24" s="166" t="s">
        <v>840</v>
      </c>
      <c r="E24" s="167" t="s">
        <v>841</v>
      </c>
    </row>
    <row r="25" spans="1:8" ht="18" customHeight="1" x14ac:dyDescent="0.15">
      <c r="A25" s="37"/>
      <c r="B25" s="37"/>
      <c r="C25" s="378" t="s">
        <v>832</v>
      </c>
      <c r="D25" s="1081" t="str">
        <f>IF('F-4-1・F-4-2・F-4-3'!D25="","","【"&amp;(IF(ABS('F-4-1・F-4-2・F-4-3'!D25)&gt;0,100,"0")&amp;"】"))</f>
        <v/>
      </c>
      <c r="E25" s="1082" t="str">
        <f>IF('F-4-1・F-4-2・F-4-3'!E25="","","【"&amp;(IF(ABS('F-4-1・F-4-2・F-4-3'!E25)&gt;0,100,"0")&amp;"】"))</f>
        <v/>
      </c>
    </row>
    <row r="26" spans="1:8" ht="18" customHeight="1" x14ac:dyDescent="0.15">
      <c r="A26" s="37"/>
      <c r="B26" s="37"/>
      <c r="C26" s="378" t="s">
        <v>842</v>
      </c>
      <c r="D26" s="1081" t="str">
        <f>IF('F-4-1・F-4-2・F-4-3'!D26="","","【"&amp;(IF('F-4-1・F-4-2・F-4-3'!D26&gt;='F-4-1・F-4-2・F-4-3'!D25,ROUND(100+ABS('F-4-1・F-4-2・F-4-3'!D25-'F-4-1・F-4-2・F-4-3'!D26)/ABS('F-4-1・F-4-2・F-4-3'!D25/100),0),ROUND(100-ABS('F-4-1・F-4-2・F-4-3'!D25-'F-4-1・F-4-2・F-4-3'!D26)/ABS('F-4-1・F-4-2・F-4-3'!D25/100),0))&amp;"】"))</f>
        <v/>
      </c>
      <c r="E26" s="1082" t="str">
        <f>IF('F-4-1・F-4-2・F-4-3'!E26="","","【"&amp;(IF('F-4-1・F-4-2・F-4-3'!E26&gt;='F-4-1・F-4-2・F-4-3'!E25,ROUND(100+ABS('F-4-1・F-4-2・F-4-3'!E25-'F-4-1・F-4-2・F-4-3'!E26)/ABS('F-4-1・F-4-2・F-4-3'!E25/100),0),ROUND(100-ABS('F-4-1・F-4-2・F-4-3'!E25-'F-4-1・F-4-2・F-4-3'!E26)/ABS('F-4-1・F-4-2・F-4-3'!E25/100),0))&amp;"】"))</f>
        <v/>
      </c>
    </row>
    <row r="27" spans="1:8" ht="18" customHeight="1" x14ac:dyDescent="0.15">
      <c r="A27" s="37"/>
      <c r="B27" s="37"/>
      <c r="C27" s="378" t="s">
        <v>834</v>
      </c>
      <c r="D27" s="1081" t="str">
        <f>IF('F-4-1・F-4-2・F-4-3'!D27="","","【"&amp;(IF('F-4-1・F-4-2・F-4-3'!D27&gt;='F-4-1・F-4-2・F-4-3'!D25,ROUND(100+ABS('F-4-1・F-4-2・F-4-3'!D25-'F-4-1・F-4-2・F-4-3'!D27)/ABS('F-4-1・F-4-2・F-4-3'!D25/100),0),ROUND(100-ABS('F-4-1・F-4-2・F-4-3'!D25-'F-4-1・F-4-2・F-4-3'!D27)/ABS('F-4-1・F-4-2・F-4-3'!D25/100),0))&amp;"】"))</f>
        <v/>
      </c>
      <c r="E27" s="1082" t="str">
        <f>IF('F-4-1・F-4-2・F-4-3'!E27="","","【"&amp;(IF('F-4-1・F-4-2・F-4-3'!E27&gt;='F-4-1・F-4-2・F-4-3'!E25,ROUND(100+ABS('F-4-1・F-4-2・F-4-3'!E25-'F-4-1・F-4-2・F-4-3'!E27)/ABS('F-4-1・F-4-2・F-4-3'!E25/100),0),ROUND(100-ABS('F-4-1・F-4-2・F-4-3'!E25-'F-4-1・F-4-2・F-4-3'!E27)/ABS('F-4-1・F-4-2・F-4-3'!E25/100),0))&amp;"】"))</f>
        <v/>
      </c>
    </row>
    <row r="28" spans="1:8" ht="18" customHeight="1" x14ac:dyDescent="0.15">
      <c r="A28" s="37"/>
      <c r="B28" s="37"/>
      <c r="C28" s="378" t="s">
        <v>835</v>
      </c>
      <c r="D28" s="1081" t="str">
        <f>IF('F-4-1・F-4-2・F-4-3'!D28="","","【"&amp;(IF('F-4-1・F-4-2・F-4-3'!D28&gt;='F-4-1・F-4-2・F-4-3'!D25,ROUND(100+ABS('F-4-1・F-4-2・F-4-3'!D25-'F-4-1・F-4-2・F-4-3'!D28)/ABS('F-4-1・F-4-2・F-4-3'!D25/100),0),ROUND(100-ABS('F-4-1・F-4-2・F-4-3'!D25-'F-4-1・F-4-2・F-4-3'!D28)/ABS('F-4-1・F-4-2・F-4-3'!D25/100),0))&amp;"】"))</f>
        <v/>
      </c>
      <c r="E28" s="1082" t="str">
        <f>IF('F-4-1・F-4-2・F-4-3'!E28="","","【"&amp;(IF('F-4-1・F-4-2・F-4-3'!E28&gt;='F-4-1・F-4-2・F-4-3'!E25,ROUND(100+ABS('F-4-1・F-4-2・F-4-3'!E25-'F-4-1・F-4-2・F-4-3'!E28)/ABS('F-4-1・F-4-2・F-4-3'!E25/100),0),ROUND(100-ABS('F-4-1・F-4-2・F-4-3'!E25-'F-4-1・F-4-2・F-4-3'!E28)/ABS('F-4-1・F-4-2・F-4-3'!E25/100),0))&amp;"】"))</f>
        <v/>
      </c>
    </row>
    <row r="29" spans="1:8" ht="18" customHeight="1" x14ac:dyDescent="0.15">
      <c r="A29" s="37"/>
      <c r="B29" s="37"/>
      <c r="C29" s="378" t="s">
        <v>836</v>
      </c>
      <c r="D29" s="1081" t="str">
        <f>IF('F-4-1・F-4-2・F-4-3'!D29="","","【"&amp;(IF('F-4-1・F-4-2・F-4-3'!D29&gt;='F-4-1・F-4-2・F-4-3'!D25,ROUND(100+ABS('F-4-1・F-4-2・F-4-3'!D25-'F-4-1・F-4-2・F-4-3'!D29)/ABS('F-4-1・F-4-2・F-4-3'!D25/100),0),ROUND(100-ABS('F-4-1・F-4-2・F-4-3'!D25-'F-4-1・F-4-2・F-4-3'!D29)/ABS('F-4-1・F-4-2・F-4-3'!D25/100),0))&amp;"】"))</f>
        <v/>
      </c>
      <c r="E29" s="1082" t="str">
        <f>IF('F-4-1・F-4-2・F-4-3'!E29="","","【"&amp;(IF('F-4-1・F-4-2・F-4-3'!E29&gt;='F-4-1・F-4-2・F-4-3'!E25,ROUND(100+ABS('F-4-1・F-4-2・F-4-3'!E25-'F-4-1・F-4-2・F-4-3'!E29)/ABS('F-4-1・F-4-2・F-4-3'!E25/100),0),ROUND(100-ABS('F-4-1・F-4-2・F-4-3'!E25-'F-4-1・F-4-2・F-4-3'!E29)/ABS('F-4-1・F-4-2・F-4-3'!E25/100),0))&amp;"】"))</f>
        <v/>
      </c>
    </row>
    <row r="30" spans="1:8" ht="18" customHeight="1" thickBot="1" x14ac:dyDescent="0.2">
      <c r="A30" s="37"/>
      <c r="B30" s="37"/>
      <c r="C30" s="428" t="s">
        <v>837</v>
      </c>
      <c r="D30" s="1083" t="str">
        <f>IF('F-4-1・F-4-2・F-4-3'!D30="","","【"&amp;(IF('F-4-1・F-4-2・F-4-3'!D30&gt;='F-4-1・F-4-2・F-4-3'!D25,ROUND(100+ABS('F-4-1・F-4-2・F-4-3'!D25-'F-4-1・F-4-2・F-4-3'!D30)/ABS('F-4-1・F-4-2・F-4-3'!D25/100),0),ROUND(100-ABS('F-4-1・F-4-2・F-4-3'!D25-'F-4-1・F-4-2・F-4-3'!D30)/ABS('F-4-1・F-4-2・F-4-3'!D25/100),0))&amp;"】"))</f>
        <v/>
      </c>
      <c r="E30" s="1084" t="str">
        <f>IF('F-4-1・F-4-2・F-4-3'!E30="","","【"&amp;(IF('F-4-1・F-4-2・F-4-3'!E30&gt;='F-4-1・F-4-2・F-4-3'!E25,ROUND(100+ABS('F-4-1・F-4-2・F-4-3'!E25-'F-4-1・F-4-2・F-4-3'!E30)/ABS('F-4-1・F-4-2・F-4-3'!E25/100),0),ROUND(100-ABS('F-4-1・F-4-2・F-4-3'!E25-'F-4-1・F-4-2・F-4-3'!E30)/ABS('F-4-1・F-4-2・F-4-3'!E25/100),0))&amp;"】"))</f>
        <v/>
      </c>
    </row>
    <row r="31" spans="1:8" ht="18" customHeight="1" x14ac:dyDescent="0.15">
      <c r="A31" s="37"/>
      <c r="B31" s="37"/>
      <c r="C31" s="18"/>
      <c r="D31" s="18"/>
    </row>
    <row r="32" spans="1:8" ht="13.35" customHeight="1" x14ac:dyDescent="0.15">
      <c r="B32" s="4" t="s">
        <v>843</v>
      </c>
    </row>
    <row r="33" spans="1:10" ht="32.1" customHeight="1" thickBot="1" x14ac:dyDescent="0.2">
      <c r="A33" s="161"/>
      <c r="B33" s="161"/>
      <c r="C33" s="1453" t="s">
        <v>844</v>
      </c>
      <c r="D33" s="1453"/>
      <c r="E33" s="1453"/>
      <c r="F33" s="1453"/>
      <c r="G33" s="1453"/>
      <c r="H33" s="23"/>
      <c r="I33" s="34"/>
      <c r="J33" s="34"/>
    </row>
    <row r="34" spans="1:10" ht="34.5" customHeight="1" x14ac:dyDescent="0.15">
      <c r="A34" s="161"/>
      <c r="B34" s="161"/>
      <c r="C34" s="164"/>
      <c r="D34" s="1440" t="s">
        <v>845</v>
      </c>
      <c r="E34" s="1454"/>
      <c r="F34" s="1440" t="s">
        <v>846</v>
      </c>
      <c r="G34" s="1442"/>
      <c r="H34" s="108"/>
      <c r="I34" s="108"/>
    </row>
    <row r="35" spans="1:10" ht="32.1" customHeight="1" x14ac:dyDescent="0.15">
      <c r="A35" s="161"/>
      <c r="B35" s="161"/>
      <c r="C35" s="60" t="s">
        <v>766</v>
      </c>
      <c r="D35" s="1430" t="str">
        <f>IF('F-4-1・F-4-2・F-4-3'!D35="","",'F-4-1・F-4-2・F-4-3'!D35)</f>
        <v/>
      </c>
      <c r="E35" s="1455"/>
      <c r="F35" s="1430" t="str">
        <f>IF('F-4-1・F-4-2・F-4-3'!F35="","",'F-4-1・F-4-2・F-4-3'!F35)</f>
        <v/>
      </c>
      <c r="G35" s="1432"/>
      <c r="H35" s="108"/>
      <c r="I35" s="23"/>
    </row>
    <row r="36" spans="1:10" ht="32.25" customHeight="1" x14ac:dyDescent="0.15">
      <c r="A36" s="161"/>
      <c r="B36" s="161"/>
      <c r="C36" s="60" t="s">
        <v>767</v>
      </c>
      <c r="D36" s="1430" t="str">
        <f>IF('F-4-1・F-4-2・F-4-3'!D36="","",'F-4-1・F-4-2・F-4-3'!D36)</f>
        <v/>
      </c>
      <c r="E36" s="1455"/>
      <c r="F36" s="1430" t="str">
        <f>IF('F-4-1・F-4-2・F-4-3'!F36="","",'F-4-1・F-4-2・F-4-3'!F36)</f>
        <v/>
      </c>
      <c r="G36" s="1432"/>
      <c r="H36" s="108"/>
      <c r="I36" s="23"/>
    </row>
    <row r="37" spans="1:10" ht="32.25" customHeight="1" x14ac:dyDescent="0.15">
      <c r="A37" s="161"/>
      <c r="B37" s="161"/>
      <c r="C37" s="60" t="s">
        <v>815</v>
      </c>
      <c r="D37" s="1430" t="str">
        <f>IF('F-4-1・F-4-2・F-4-3'!D37="","",'F-4-1・F-4-2・F-4-3'!D37)</f>
        <v/>
      </c>
      <c r="E37" s="1455"/>
      <c r="F37" s="1430" t="str">
        <f>IF('F-4-1・F-4-2・F-4-3'!F37="","",'F-4-1・F-4-2・F-4-3'!F37)</f>
        <v/>
      </c>
      <c r="G37" s="1432"/>
      <c r="H37" s="108"/>
      <c r="I37" s="23"/>
    </row>
    <row r="38" spans="1:10" ht="32.25" customHeight="1" x14ac:dyDescent="0.15">
      <c r="A38" s="161"/>
      <c r="B38" s="161"/>
      <c r="C38" s="238" t="s">
        <v>796</v>
      </c>
      <c r="D38" s="1430" t="str">
        <f>IF('F-4-1・F-4-2・F-4-3'!D38="","",'F-4-1・F-4-2・F-4-3'!D38)</f>
        <v/>
      </c>
      <c r="E38" s="1455"/>
      <c r="F38" s="1430" t="str">
        <f>IF('F-4-1・F-4-2・F-4-3'!F38="","",'F-4-1・F-4-2・F-4-3'!F38)</f>
        <v/>
      </c>
      <c r="G38" s="1432"/>
      <c r="H38" s="108"/>
      <c r="I38" s="23"/>
    </row>
    <row r="39" spans="1:10" ht="32.25" customHeight="1" x14ac:dyDescent="0.15">
      <c r="A39" s="161"/>
      <c r="B39" s="161"/>
      <c r="C39" s="238" t="s">
        <v>797</v>
      </c>
      <c r="D39" s="1430" t="str">
        <f>IF('F-4-1・F-4-2・F-4-3'!D39="","",'F-4-1・F-4-2・F-4-3'!D39)</f>
        <v/>
      </c>
      <c r="E39" s="1455"/>
      <c r="F39" s="1430" t="str">
        <f>IF('F-4-1・F-4-2・F-4-3'!F39="","",'F-4-1・F-4-2・F-4-3'!F39)</f>
        <v/>
      </c>
      <c r="G39" s="1432"/>
      <c r="H39" s="108"/>
      <c r="I39" s="23"/>
    </row>
    <row r="40" spans="1:10" ht="32.25" customHeight="1" thickBot="1" x14ac:dyDescent="0.2">
      <c r="A40" s="37"/>
      <c r="B40" s="37"/>
      <c r="C40" s="428" t="s">
        <v>847</v>
      </c>
      <c r="D40" s="1433" t="str">
        <f>IF('F-4-1・F-4-2・F-4-3'!D40="","",'F-4-1・F-4-2・F-4-3'!D40)</f>
        <v/>
      </c>
      <c r="E40" s="1452"/>
      <c r="F40" s="1433" t="str">
        <f>IF('F-4-1・F-4-2・F-4-3'!F40="","",'F-4-1・F-4-2・F-4-3'!F40)</f>
        <v/>
      </c>
      <c r="G40" s="1435"/>
      <c r="H40" s="108"/>
      <c r="I40" s="23"/>
    </row>
    <row r="41" spans="1:10" ht="12" customHeight="1" x14ac:dyDescent="0.15">
      <c r="A41" s="37"/>
      <c r="B41" s="37"/>
      <c r="C41" s="5"/>
    </row>
    <row r="42" spans="1:10" ht="18" customHeight="1" x14ac:dyDescent="0.15">
      <c r="C42" s="165"/>
    </row>
  </sheetData>
  <mergeCells count="22">
    <mergeCell ref="D3:E3"/>
    <mergeCell ref="C6:G6"/>
    <mergeCell ref="D7:D8"/>
    <mergeCell ref="E7:E8"/>
    <mergeCell ref="F7:F8"/>
    <mergeCell ref="C7:C8"/>
    <mergeCell ref="C23:G23"/>
    <mergeCell ref="C33:G33"/>
    <mergeCell ref="D34:E34"/>
    <mergeCell ref="F34:G34"/>
    <mergeCell ref="D35:E35"/>
    <mergeCell ref="F35:G35"/>
    <mergeCell ref="D39:E39"/>
    <mergeCell ref="F39:G39"/>
    <mergeCell ref="D40:E40"/>
    <mergeCell ref="F40:G40"/>
    <mergeCell ref="D36:E36"/>
    <mergeCell ref="F36:G36"/>
    <mergeCell ref="D37:E37"/>
    <mergeCell ref="F37:G37"/>
    <mergeCell ref="D38:E38"/>
    <mergeCell ref="F38:G38"/>
  </mergeCells>
  <phoneticPr fontId="25"/>
  <printOptions horizontalCentered="1"/>
  <pageMargins left="3.937007874015748E-2" right="0.15748031496062992" top="0.74803149606299213" bottom="0.55118110236220474" header="0.31496062992125984" footer="0.31496062992125984"/>
  <pageSetup paperSize="9" scale="88" orientation="portrait" r:id="rId1"/>
  <headerFooter>
    <oddHeader xml:space="preserve">&amp;R&amp;U開示版・非開示版&amp;U
※上記いずれかに丸をつけてください。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pageSetUpPr fitToPage="1"/>
  </sheetPr>
  <dimension ref="B1:F25"/>
  <sheetViews>
    <sheetView view="pageBreakPreview" zoomScaleNormal="100" zoomScaleSheetLayoutView="100" workbookViewId="0">
      <selection activeCell="D13" sqref="D13"/>
    </sheetView>
  </sheetViews>
  <sheetFormatPr defaultColWidth="9" defaultRowHeight="16.149999999999999" customHeight="1" x14ac:dyDescent="0.15"/>
  <cols>
    <col min="1" max="2" width="2.125" customWidth="1"/>
    <col min="3" max="3" width="34.75" bestFit="1" customWidth="1"/>
    <col min="4" max="6" width="28.625" customWidth="1"/>
    <col min="7" max="7" width="2" customWidth="1"/>
  </cols>
  <sheetData>
    <row r="1" spans="2:6" ht="26.25" customHeight="1" x14ac:dyDescent="0.15">
      <c r="B1" s="245" t="str">
        <f>'コード '!A1</f>
        <v>電解二酸化マンガン（本邦生産者）</v>
      </c>
    </row>
    <row r="2" spans="2:6" ht="21" customHeight="1" thickBot="1" x14ac:dyDescent="0.2">
      <c r="B2" s="107" t="s">
        <v>848</v>
      </c>
    </row>
    <row r="3" spans="2:6" ht="14.65" customHeight="1" thickBot="1" x14ac:dyDescent="0.2">
      <c r="B3" s="1124" t="s">
        <v>11</v>
      </c>
      <c r="C3" s="1125"/>
      <c r="D3" s="1399" t="str">
        <f>IF(様式一覧表!D5="","",様式一覧表!D5)</f>
        <v/>
      </c>
      <c r="E3" s="1299"/>
    </row>
    <row r="4" spans="2:6" ht="14.65" customHeight="1" x14ac:dyDescent="0.15">
      <c r="D4" s="5"/>
    </row>
    <row r="5" spans="2:6" ht="49.5" customHeight="1" thickBot="1" x14ac:dyDescent="0.2">
      <c r="B5" s="161"/>
      <c r="C5" s="1380" t="s">
        <v>849</v>
      </c>
      <c r="D5" s="1380"/>
      <c r="E5" s="1380"/>
      <c r="F5" s="1380"/>
    </row>
    <row r="6" spans="2:6" ht="21.75" customHeight="1" x14ac:dyDescent="0.15">
      <c r="C6" s="235" t="s">
        <v>850</v>
      </c>
      <c r="D6" s="166" t="s">
        <v>851</v>
      </c>
      <c r="E6" s="166" t="s">
        <v>852</v>
      </c>
      <c r="F6" s="167" t="s">
        <v>853</v>
      </c>
    </row>
    <row r="7" spans="2:6" ht="21.75" customHeight="1" x14ac:dyDescent="0.15">
      <c r="C7" s="236" t="s">
        <v>832</v>
      </c>
      <c r="D7" s="162"/>
      <c r="E7" s="162"/>
      <c r="F7" s="163"/>
    </row>
    <row r="8" spans="2:6" ht="21.75" customHeight="1" x14ac:dyDescent="0.15">
      <c r="C8" s="236" t="s">
        <v>832</v>
      </c>
      <c r="D8" s="162"/>
      <c r="E8" s="162"/>
      <c r="F8" s="163"/>
    </row>
    <row r="9" spans="2:6" ht="21.75" customHeight="1" x14ac:dyDescent="0.15">
      <c r="C9" s="236" t="s">
        <v>833</v>
      </c>
      <c r="D9" s="162"/>
      <c r="E9" s="162"/>
      <c r="F9" s="163"/>
    </row>
    <row r="10" spans="2:6" ht="21.75" customHeight="1" x14ac:dyDescent="0.15">
      <c r="C10" s="236" t="s">
        <v>833</v>
      </c>
      <c r="D10" s="162"/>
      <c r="E10" s="162"/>
      <c r="F10" s="163"/>
    </row>
    <row r="11" spans="2:6" ht="21.75" customHeight="1" x14ac:dyDescent="0.15">
      <c r="C11" s="236" t="s">
        <v>834</v>
      </c>
      <c r="D11" s="162"/>
      <c r="E11" s="162"/>
      <c r="F11" s="163"/>
    </row>
    <row r="12" spans="2:6" ht="21.75" customHeight="1" x14ac:dyDescent="0.15">
      <c r="C12" s="236" t="s">
        <v>834</v>
      </c>
      <c r="D12" s="162"/>
      <c r="E12" s="162"/>
      <c r="F12" s="163"/>
    </row>
    <row r="13" spans="2:6" ht="21.75" customHeight="1" x14ac:dyDescent="0.15">
      <c r="C13" s="236" t="s">
        <v>835</v>
      </c>
      <c r="D13" s="162"/>
      <c r="E13" s="162"/>
      <c r="F13" s="163"/>
    </row>
    <row r="14" spans="2:6" ht="21.75" customHeight="1" x14ac:dyDescent="0.15">
      <c r="C14" s="236" t="s">
        <v>835</v>
      </c>
      <c r="D14" s="162"/>
      <c r="E14" s="162"/>
      <c r="F14" s="163"/>
    </row>
    <row r="15" spans="2:6" ht="21.75" customHeight="1" x14ac:dyDescent="0.15">
      <c r="C15" s="236" t="s">
        <v>836</v>
      </c>
      <c r="D15" s="162"/>
      <c r="E15" s="162"/>
      <c r="F15" s="163"/>
    </row>
    <row r="16" spans="2:6" ht="21.75" customHeight="1" x14ac:dyDescent="0.15">
      <c r="C16" s="236" t="s">
        <v>836</v>
      </c>
      <c r="D16" s="162"/>
      <c r="E16" s="162"/>
      <c r="F16" s="163"/>
    </row>
    <row r="17" spans="3:6" ht="21.75" customHeight="1" x14ac:dyDescent="0.15">
      <c r="C17" s="236" t="s">
        <v>837</v>
      </c>
      <c r="D17" s="162"/>
      <c r="E17" s="162"/>
      <c r="F17" s="163"/>
    </row>
    <row r="18" spans="3:6" ht="21.75" customHeight="1" thickBot="1" x14ac:dyDescent="0.2">
      <c r="C18" s="429" t="s">
        <v>837</v>
      </c>
      <c r="D18" s="430"/>
      <c r="E18" s="430"/>
      <c r="F18" s="431"/>
    </row>
    <row r="19" spans="3:6" ht="16.149999999999999" customHeight="1" x14ac:dyDescent="0.15">
      <c r="C19" s="18"/>
    </row>
    <row r="22" spans="3:6" ht="17.100000000000001" customHeight="1" x14ac:dyDescent="0.15"/>
    <row r="23" spans="3:6" ht="14.65" customHeight="1" x14ac:dyDescent="0.15"/>
    <row r="24" spans="3:6" ht="45" customHeight="1" x14ac:dyDescent="0.15"/>
    <row r="25" spans="3:6" ht="8.65" customHeight="1" x14ac:dyDescent="0.15"/>
  </sheetData>
  <mergeCells count="3">
    <mergeCell ref="B3:C3"/>
    <mergeCell ref="D3:E3"/>
    <mergeCell ref="C5:F5"/>
  </mergeCells>
  <phoneticPr fontId="25"/>
  <printOptions horizontalCentered="1"/>
  <pageMargins left="0.23622047244094491" right="0.35433070866141736"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C5437-DEF3-4D00-B7EA-7D60B3529F87}">
  <sheetPr>
    <tabColor rgb="FF92D050"/>
    <pageSetUpPr fitToPage="1"/>
  </sheetPr>
  <dimension ref="B1:F25"/>
  <sheetViews>
    <sheetView view="pageBreakPreview" zoomScaleNormal="100" zoomScaleSheetLayoutView="100" workbookViewId="0">
      <pane xSplit="1" ySplit="3" topLeftCell="B4" activePane="bottomRight" state="frozen"/>
      <selection pane="topRight" activeCell="C15" sqref="C15"/>
      <selection pane="bottomLeft" activeCell="C15" sqref="C15"/>
      <selection pane="bottomRight" activeCell="E8" sqref="E8"/>
    </sheetView>
  </sheetViews>
  <sheetFormatPr defaultColWidth="9" defaultRowHeight="16.350000000000001" customHeight="1" x14ac:dyDescent="0.15"/>
  <cols>
    <col min="1" max="2" width="2.125" customWidth="1"/>
    <col min="3" max="3" width="34.75" bestFit="1" customWidth="1"/>
    <col min="4" max="6" width="28.625" customWidth="1"/>
    <col min="7" max="7" width="2" customWidth="1"/>
  </cols>
  <sheetData>
    <row r="1" spans="2:6" ht="26.25" customHeight="1" x14ac:dyDescent="0.15">
      <c r="B1" s="245" t="s">
        <v>355</v>
      </c>
    </row>
    <row r="2" spans="2:6" ht="21" customHeight="1" thickBot="1" x14ac:dyDescent="0.2">
      <c r="B2" s="107" t="s">
        <v>848</v>
      </c>
      <c r="D2" s="451" t="s">
        <v>356</v>
      </c>
    </row>
    <row r="3" spans="2:6" ht="14.85" customHeight="1" thickBot="1" x14ac:dyDescent="0.2">
      <c r="B3" s="1124" t="s">
        <v>11</v>
      </c>
      <c r="C3" s="1125"/>
      <c r="D3" s="1399" t="str">
        <f>IF(様式一覧表!D5="","",様式一覧表!D5)</f>
        <v/>
      </c>
      <c r="E3" s="1299"/>
    </row>
    <row r="4" spans="2:6" ht="14.85" customHeight="1" x14ac:dyDescent="0.15">
      <c r="D4" s="5"/>
    </row>
    <row r="5" spans="2:6" ht="49.5" customHeight="1" thickBot="1" x14ac:dyDescent="0.2">
      <c r="B5" s="161"/>
      <c r="C5" s="1380" t="s">
        <v>849</v>
      </c>
      <c r="D5" s="1380"/>
      <c r="E5" s="1380"/>
      <c r="F5" s="1380"/>
    </row>
    <row r="6" spans="2:6" ht="21.75" customHeight="1" x14ac:dyDescent="0.15">
      <c r="C6" s="235" t="s">
        <v>850</v>
      </c>
      <c r="D6" s="166" t="s">
        <v>851</v>
      </c>
      <c r="E6" s="166" t="s">
        <v>852</v>
      </c>
      <c r="F6" s="167" t="s">
        <v>853</v>
      </c>
    </row>
    <row r="7" spans="2:6" ht="21.75" customHeight="1" x14ac:dyDescent="0.15">
      <c r="C7" s="236" t="s">
        <v>832</v>
      </c>
      <c r="D7" s="162" t="str">
        <f>IF('F-5'!D7="","",'F-5'!D7)</f>
        <v/>
      </c>
      <c r="E7" s="162" t="str">
        <f>IF('F-5'!E7="","",'F-5'!E7)</f>
        <v/>
      </c>
      <c r="F7" s="163" t="str">
        <f ca="1">IF('F-5'!F7="","","【"&amp;ROUND(IFERROR(IF(ABS('F-5'!F7)&gt;=10,IF('F-5'!F7&gt;=0,'F-5'!F7*RANDBETWEEN(80,90)*0.01,'F-5'!F7*RANDBETWEEN(110,120)*0.01),'F-5'!F7-RANDBETWEEN(1,3)),0),0)&amp;"～"&amp;ROUND(IFERROR(IF(ABS('F-5'!F7)&gt;=10,IF('F-5'!F7&gt;=0,'F-5'!F7*RANDBETWEEN(110,120)*0.01,'F-5'!F7*RANDBETWEEN(80,90)*0.01),'F-5'!F7+RANDBETWEEN(1,3)),0),0)&amp;"】")</f>
        <v/>
      </c>
    </row>
    <row r="8" spans="2:6" ht="21.75" customHeight="1" x14ac:dyDescent="0.15">
      <c r="C8" s="236" t="s">
        <v>832</v>
      </c>
      <c r="D8" s="162" t="str">
        <f>IF('F-5'!D8="","",'F-5'!D8)</f>
        <v/>
      </c>
      <c r="E8" s="162" t="str">
        <f>IF('F-5'!E8="","",'F-5'!E8)</f>
        <v/>
      </c>
      <c r="F8" s="163" t="str">
        <f ca="1">IF('F-5'!F8="","","【"&amp;ROUND(IFERROR(IF(ABS('F-5'!F8)&gt;=10,IF('F-5'!F8&gt;=0,'F-5'!F8*RANDBETWEEN(80,90)*0.01,'F-5'!F8*RANDBETWEEN(110,120)*0.01),'F-5'!F8-RANDBETWEEN(1,3)),0),0)&amp;"～"&amp;ROUND(IFERROR(IF(ABS('F-5'!F8)&gt;=10,IF('F-5'!F8&gt;=0,'F-5'!F8*RANDBETWEEN(110,120)*0.01,'F-5'!F8*RANDBETWEEN(80,90)*0.01),'F-5'!F8+RANDBETWEEN(1,3)),0),0)&amp;"】")</f>
        <v/>
      </c>
    </row>
    <row r="9" spans="2:6" ht="21.75" customHeight="1" x14ac:dyDescent="0.15">
      <c r="C9" s="236" t="s">
        <v>833</v>
      </c>
      <c r="D9" s="162" t="str">
        <f>IF('F-5'!D9="","",'F-5'!D9)</f>
        <v/>
      </c>
      <c r="E9" s="162" t="str">
        <f>IF('F-5'!E9="","",'F-5'!E9)</f>
        <v/>
      </c>
      <c r="F9" s="163" t="str">
        <f ca="1">IF('F-5'!F9="","","【"&amp;ROUND(IFERROR(IF(ABS('F-5'!F9)&gt;=10,IF('F-5'!F9&gt;=0,'F-5'!F9*RANDBETWEEN(80,90)*0.01,'F-5'!F9*RANDBETWEEN(110,120)*0.01),'F-5'!F9-RANDBETWEEN(1,3)),0),0)&amp;"～"&amp;ROUND(IFERROR(IF(ABS('F-5'!F9)&gt;=10,IF('F-5'!F9&gt;=0,'F-5'!F9*RANDBETWEEN(110,120)*0.01,'F-5'!F9*RANDBETWEEN(80,90)*0.01),'F-5'!F9+RANDBETWEEN(1,3)),0),0)&amp;"】")</f>
        <v/>
      </c>
    </row>
    <row r="10" spans="2:6" ht="21.75" customHeight="1" x14ac:dyDescent="0.15">
      <c r="C10" s="236" t="s">
        <v>833</v>
      </c>
      <c r="D10" s="162" t="str">
        <f>IF('F-5'!D10="","",'F-5'!D10)</f>
        <v/>
      </c>
      <c r="E10" s="162" t="str">
        <f>IF('F-5'!E10="","",'F-5'!E10)</f>
        <v/>
      </c>
      <c r="F10" s="163" t="str">
        <f ca="1">IF('F-5'!F10="","","【"&amp;ROUND(IFERROR(IF(ABS('F-5'!F10)&gt;=10,IF('F-5'!F10&gt;=0,'F-5'!F10*RANDBETWEEN(80,90)*0.01,'F-5'!F10*RANDBETWEEN(110,120)*0.01),'F-5'!F10-RANDBETWEEN(1,3)),0),0)&amp;"～"&amp;ROUND(IFERROR(IF(ABS('F-5'!F10)&gt;=10,IF('F-5'!F10&gt;=0,'F-5'!F10*RANDBETWEEN(110,120)*0.01,'F-5'!F10*RANDBETWEEN(80,90)*0.01),'F-5'!F10+RANDBETWEEN(1,3)),0),0)&amp;"】")</f>
        <v/>
      </c>
    </row>
    <row r="11" spans="2:6" ht="21.75" customHeight="1" x14ac:dyDescent="0.15">
      <c r="C11" s="236" t="s">
        <v>834</v>
      </c>
      <c r="D11" s="162" t="str">
        <f>IF('F-5'!D11="","",'F-5'!D11)</f>
        <v/>
      </c>
      <c r="E11" s="162" t="str">
        <f>IF('F-5'!E11="","",'F-5'!E11)</f>
        <v/>
      </c>
      <c r="F11" s="163" t="str">
        <f ca="1">IF('F-5'!F11="","","【"&amp;ROUND(IFERROR(IF(ABS('F-5'!F11)&gt;=10,IF('F-5'!F11&gt;=0,'F-5'!F11*RANDBETWEEN(80,90)*0.01,'F-5'!F11*RANDBETWEEN(110,120)*0.01),'F-5'!F11-RANDBETWEEN(1,3)),0),0)&amp;"～"&amp;ROUND(IFERROR(IF(ABS('F-5'!F11)&gt;=10,IF('F-5'!F11&gt;=0,'F-5'!F11*RANDBETWEEN(110,120)*0.01,'F-5'!F11*RANDBETWEEN(80,90)*0.01),'F-5'!F11+RANDBETWEEN(1,3)),0),0)&amp;"】")</f>
        <v/>
      </c>
    </row>
    <row r="12" spans="2:6" ht="21.75" customHeight="1" x14ac:dyDescent="0.15">
      <c r="C12" s="236" t="s">
        <v>834</v>
      </c>
      <c r="D12" s="162" t="str">
        <f>IF('F-5'!D12="","",'F-5'!D12)</f>
        <v/>
      </c>
      <c r="E12" s="162" t="str">
        <f>IF('F-5'!E12="","",'F-5'!E12)</f>
        <v/>
      </c>
      <c r="F12" s="163" t="str">
        <f ca="1">IF('F-5'!F12="","","【"&amp;ROUND(IFERROR(IF(ABS('F-5'!F12)&gt;=10,IF('F-5'!F12&gt;=0,'F-5'!F12*RANDBETWEEN(80,90)*0.01,'F-5'!F12*RANDBETWEEN(110,120)*0.01),'F-5'!F12-RANDBETWEEN(1,3)),0),0)&amp;"～"&amp;ROUND(IFERROR(IF(ABS('F-5'!F12)&gt;=10,IF('F-5'!F12&gt;=0,'F-5'!F12*RANDBETWEEN(110,120)*0.01,'F-5'!F12*RANDBETWEEN(80,90)*0.01),'F-5'!F12+RANDBETWEEN(1,3)),0),0)&amp;"】")</f>
        <v/>
      </c>
    </row>
    <row r="13" spans="2:6" ht="21.75" customHeight="1" x14ac:dyDescent="0.15">
      <c r="C13" s="236" t="s">
        <v>835</v>
      </c>
      <c r="D13" s="162" t="str">
        <f>IF('F-5'!D13="","",'F-5'!D13)</f>
        <v/>
      </c>
      <c r="E13" s="162" t="str">
        <f>IF('F-5'!E13="","",'F-5'!E13)</f>
        <v/>
      </c>
      <c r="F13" s="163" t="str">
        <f ca="1">IF('F-5'!F13="","","【"&amp;ROUND(IFERROR(IF(ABS('F-5'!F13)&gt;=10,IF('F-5'!F13&gt;=0,'F-5'!F13*RANDBETWEEN(80,90)*0.01,'F-5'!F13*RANDBETWEEN(110,120)*0.01),'F-5'!F13-RANDBETWEEN(1,3)),0),0)&amp;"～"&amp;ROUND(IFERROR(IF(ABS('F-5'!F13)&gt;=10,IF('F-5'!F13&gt;=0,'F-5'!F13*RANDBETWEEN(110,120)*0.01,'F-5'!F13*RANDBETWEEN(80,90)*0.01),'F-5'!F13+RANDBETWEEN(1,3)),0),0)&amp;"】")</f>
        <v/>
      </c>
    </row>
    <row r="14" spans="2:6" ht="21.75" customHeight="1" x14ac:dyDescent="0.15">
      <c r="C14" s="236" t="s">
        <v>835</v>
      </c>
      <c r="D14" s="162" t="str">
        <f>IF('F-5'!D14="","",'F-5'!D14)</f>
        <v/>
      </c>
      <c r="E14" s="162" t="str">
        <f>IF('F-5'!E14="","",'F-5'!E14)</f>
        <v/>
      </c>
      <c r="F14" s="163" t="str">
        <f ca="1">IF('F-5'!F14="","","【"&amp;ROUND(IFERROR(IF(ABS('F-5'!F14)&gt;=10,IF('F-5'!F14&gt;=0,'F-5'!F14*RANDBETWEEN(80,90)*0.01,'F-5'!F14*RANDBETWEEN(110,120)*0.01),'F-5'!F14-RANDBETWEEN(1,3)),0),0)&amp;"～"&amp;ROUND(IFERROR(IF(ABS('F-5'!F14)&gt;=10,IF('F-5'!F14&gt;=0,'F-5'!F14*RANDBETWEEN(110,120)*0.01,'F-5'!F14*RANDBETWEEN(80,90)*0.01),'F-5'!F14+RANDBETWEEN(1,3)),0),0)&amp;"】")</f>
        <v/>
      </c>
    </row>
    <row r="15" spans="2:6" ht="21.75" customHeight="1" x14ac:dyDescent="0.15">
      <c r="C15" s="236" t="s">
        <v>836</v>
      </c>
      <c r="D15" s="162" t="str">
        <f>IF('F-5'!D15="","",'F-5'!D15)</f>
        <v/>
      </c>
      <c r="E15" s="162" t="str">
        <f>IF('F-5'!E15="","",'F-5'!E15)</f>
        <v/>
      </c>
      <c r="F15" s="163" t="str">
        <f ca="1">IF('F-5'!F15="","","【"&amp;ROUND(IFERROR(IF(ABS('F-5'!F15)&gt;=10,IF('F-5'!F15&gt;=0,'F-5'!F15*RANDBETWEEN(80,90)*0.01,'F-5'!F15*RANDBETWEEN(110,120)*0.01),'F-5'!F15-RANDBETWEEN(1,3)),0),0)&amp;"～"&amp;ROUND(IFERROR(IF(ABS('F-5'!F15)&gt;=10,IF('F-5'!F15&gt;=0,'F-5'!F15*RANDBETWEEN(110,120)*0.01,'F-5'!F15*RANDBETWEEN(80,90)*0.01),'F-5'!F15+RANDBETWEEN(1,3)),0),0)&amp;"】")</f>
        <v/>
      </c>
    </row>
    <row r="16" spans="2:6" ht="21.75" customHeight="1" x14ac:dyDescent="0.15">
      <c r="C16" s="236" t="s">
        <v>836</v>
      </c>
      <c r="D16" s="162" t="str">
        <f>IF('F-5'!D16="","",'F-5'!D16)</f>
        <v/>
      </c>
      <c r="E16" s="162" t="str">
        <f>IF('F-5'!E16="","",'F-5'!E16)</f>
        <v/>
      </c>
      <c r="F16" s="163" t="str">
        <f ca="1">IF('F-5'!F16="","","【"&amp;ROUND(IFERROR(IF(ABS('F-5'!F16)&gt;=10,IF('F-5'!F16&gt;=0,'F-5'!F16*RANDBETWEEN(80,90)*0.01,'F-5'!F16*RANDBETWEEN(110,120)*0.01),'F-5'!F16-RANDBETWEEN(1,3)),0),0)&amp;"～"&amp;ROUND(IFERROR(IF(ABS('F-5'!F16)&gt;=10,IF('F-5'!F16&gt;=0,'F-5'!F16*RANDBETWEEN(110,120)*0.01,'F-5'!F16*RANDBETWEEN(80,90)*0.01),'F-5'!F16+RANDBETWEEN(1,3)),0),0)&amp;"】")</f>
        <v/>
      </c>
    </row>
    <row r="17" spans="3:6" ht="21.75" customHeight="1" x14ac:dyDescent="0.15">
      <c r="C17" s="236" t="s">
        <v>837</v>
      </c>
      <c r="D17" s="162" t="str">
        <f>IF('F-5'!D17="","",'F-5'!D17)</f>
        <v/>
      </c>
      <c r="E17" s="162" t="str">
        <f>IF('F-5'!E17="","",'F-5'!E17)</f>
        <v/>
      </c>
      <c r="F17" s="163" t="str">
        <f ca="1">IF('F-5'!F17="","","【"&amp;ROUND(IFERROR(IF(ABS('F-5'!F17)&gt;=10,IF('F-5'!F17&gt;=0,'F-5'!F17*RANDBETWEEN(80,90)*0.01,'F-5'!F17*RANDBETWEEN(110,120)*0.01),'F-5'!F17-RANDBETWEEN(1,3)),0),0)&amp;"～"&amp;ROUND(IFERROR(IF(ABS('F-5'!F17)&gt;=10,IF('F-5'!F17&gt;=0,'F-5'!F17*RANDBETWEEN(110,120)*0.01,'F-5'!F17*RANDBETWEEN(80,90)*0.01),'F-5'!F17+RANDBETWEEN(1,3)),0),0)&amp;"】")</f>
        <v/>
      </c>
    </row>
    <row r="18" spans="3:6" ht="21.75" customHeight="1" thickBot="1" x14ac:dyDescent="0.2">
      <c r="C18" s="429" t="s">
        <v>837</v>
      </c>
      <c r="D18" s="430" t="str">
        <f>IF('F-5'!D18="","",'F-5'!D18)</f>
        <v/>
      </c>
      <c r="E18" s="430" t="str">
        <f>IF('F-5'!E18="","",'F-5'!E18)</f>
        <v/>
      </c>
      <c r="F18" s="431" t="str">
        <f ca="1">IF('F-5'!F18="","","【"&amp;ROUND(IFERROR(IF(ABS('F-5'!F18)&gt;=10,IF('F-5'!F18&gt;=0,'F-5'!F18*RANDBETWEEN(80,90)*0.01,'F-5'!F18*RANDBETWEEN(110,120)*0.01),'F-5'!F18-RANDBETWEEN(1,3)),0),0)&amp;"～"&amp;ROUND(IFERROR(IF(ABS('F-5'!F18)&gt;=10,IF('F-5'!F18&gt;=0,'F-5'!F18*RANDBETWEEN(110,120)*0.01,'F-5'!F18*RANDBETWEEN(80,90)*0.01),'F-5'!F18+RANDBETWEEN(1,3)),0),0)&amp;"】")</f>
        <v/>
      </c>
    </row>
    <row r="19" spans="3:6" ht="16.350000000000001" customHeight="1" x14ac:dyDescent="0.15">
      <c r="C19" s="18"/>
    </row>
    <row r="22" spans="3:6" ht="17.100000000000001" customHeight="1" x14ac:dyDescent="0.15"/>
    <row r="23" spans="3:6" ht="14.85" customHeight="1" x14ac:dyDescent="0.15"/>
    <row r="24" spans="3:6" ht="45" customHeight="1" x14ac:dyDescent="0.15"/>
    <row r="25" spans="3:6" ht="8.85" customHeight="1" x14ac:dyDescent="0.15"/>
  </sheetData>
  <mergeCells count="3">
    <mergeCell ref="B3:C3"/>
    <mergeCell ref="D3:E3"/>
    <mergeCell ref="C5:F5"/>
  </mergeCells>
  <phoneticPr fontId="25"/>
  <printOptions horizontalCentered="1"/>
  <pageMargins left="0.23622047244094491" right="0.35433070866141736"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pageSetUpPr fitToPage="1"/>
  </sheetPr>
  <dimension ref="B1:N46"/>
  <sheetViews>
    <sheetView view="pageBreakPreview" topLeftCell="D9" zoomScale="80" zoomScaleNormal="100" zoomScaleSheetLayoutView="80" workbookViewId="0">
      <selection activeCell="B2" sqref="B2"/>
    </sheetView>
  </sheetViews>
  <sheetFormatPr defaultColWidth="9" defaultRowHeight="13.5" customHeight="1" x14ac:dyDescent="0.15"/>
  <cols>
    <col min="1" max="1" width="2.625" style="398" customWidth="1"/>
    <col min="2" max="2" width="4.875" style="398" customWidth="1"/>
    <col min="3" max="3" width="24.875" style="438" customWidth="1"/>
    <col min="4" max="4" width="8.875" style="398" customWidth="1"/>
    <col min="5" max="5" width="65.875" style="398" customWidth="1"/>
    <col min="6" max="11" width="14.375" style="398" customWidth="1"/>
    <col min="12" max="12" width="15.125" style="399" bestFit="1" customWidth="1"/>
    <col min="13" max="13" width="49" style="398" bestFit="1" customWidth="1"/>
    <col min="14" max="16384" width="9" style="398"/>
  </cols>
  <sheetData>
    <row r="1" spans="2:14" ht="30.75" customHeight="1" x14ac:dyDescent="0.15">
      <c r="B1" s="397" t="str">
        <f>'コード '!A1</f>
        <v>電解二酸化マンガン（本邦生産者）</v>
      </c>
      <c r="E1" s="570"/>
      <c r="F1" s="680"/>
      <c r="G1" s="680"/>
      <c r="H1" s="680"/>
      <c r="I1" s="680"/>
      <c r="J1" s="680"/>
      <c r="K1" s="680"/>
      <c r="L1" s="680"/>
    </row>
    <row r="2" spans="2:14" ht="17.25" customHeight="1" x14ac:dyDescent="0.15">
      <c r="B2" s="400" t="s">
        <v>854</v>
      </c>
      <c r="C2" s="439"/>
      <c r="D2" s="400"/>
      <c r="E2" s="436"/>
    </row>
    <row r="3" spans="2:14" ht="19.5" customHeight="1" x14ac:dyDescent="0.15">
      <c r="B3" s="400" t="s">
        <v>855</v>
      </c>
      <c r="C3" s="439"/>
      <c r="D3" s="400"/>
      <c r="E3" s="400"/>
    </row>
    <row r="4" spans="2:14" ht="13.5" customHeight="1" x14ac:dyDescent="0.15">
      <c r="B4" s="400" t="s">
        <v>856</v>
      </c>
      <c r="C4" s="439"/>
      <c r="D4" s="400"/>
      <c r="E4" s="400"/>
    </row>
    <row r="5" spans="2:14" ht="13.5" customHeight="1" thickBot="1" x14ac:dyDescent="0.2">
      <c r="K5" s="599"/>
    </row>
    <row r="6" spans="2:14" ht="13.5" customHeight="1" x14ac:dyDescent="0.15">
      <c r="B6" s="1473"/>
      <c r="C6" s="1479" t="s">
        <v>857</v>
      </c>
      <c r="D6" s="1476" t="s">
        <v>858</v>
      </c>
      <c r="E6" s="1476" t="s">
        <v>859</v>
      </c>
      <c r="F6" s="678"/>
      <c r="G6" s="678"/>
      <c r="H6" s="581"/>
      <c r="I6" s="581"/>
      <c r="J6" s="681"/>
      <c r="K6" s="600"/>
      <c r="L6" s="1470" t="s">
        <v>860</v>
      </c>
      <c r="M6" s="1494" t="s">
        <v>861</v>
      </c>
    </row>
    <row r="7" spans="2:14" s="399" customFormat="1" ht="24" customHeight="1" x14ac:dyDescent="0.15">
      <c r="B7" s="1474"/>
      <c r="C7" s="1480"/>
      <c r="D7" s="1477"/>
      <c r="E7" s="1477"/>
      <c r="F7" s="582" t="s">
        <v>862</v>
      </c>
      <c r="G7" s="582" t="s">
        <v>863</v>
      </c>
      <c r="H7" s="582" t="s">
        <v>864</v>
      </c>
      <c r="I7" s="582" t="s">
        <v>865</v>
      </c>
      <c r="J7" s="582" t="s">
        <v>866</v>
      </c>
      <c r="K7" s="582" t="s">
        <v>867</v>
      </c>
      <c r="L7" s="1471"/>
      <c r="M7" s="1495"/>
    </row>
    <row r="8" spans="2:14" s="399" customFormat="1" ht="27" customHeight="1" x14ac:dyDescent="0.15">
      <c r="B8" s="1475"/>
      <c r="C8" s="1481"/>
      <c r="D8" s="1478"/>
      <c r="E8" s="1478"/>
      <c r="F8" s="583" t="s">
        <v>868</v>
      </c>
      <c r="G8" s="583" t="s">
        <v>869</v>
      </c>
      <c r="H8" s="583" t="s">
        <v>870</v>
      </c>
      <c r="I8" s="583" t="s">
        <v>871</v>
      </c>
      <c r="J8" s="583" t="s">
        <v>872</v>
      </c>
      <c r="K8" s="587" t="s">
        <v>873</v>
      </c>
      <c r="L8" s="1472"/>
      <c r="M8" s="1496"/>
    </row>
    <row r="9" spans="2:14" s="399" customFormat="1" ht="18" customHeight="1" x14ac:dyDescent="0.15">
      <c r="B9" s="401" t="s">
        <v>874</v>
      </c>
      <c r="C9" s="440"/>
      <c r="D9" s="402"/>
      <c r="E9" s="402"/>
      <c r="F9" s="437"/>
      <c r="G9" s="437"/>
      <c r="H9" s="437"/>
      <c r="I9" s="437"/>
      <c r="J9" s="437"/>
      <c r="K9" s="601"/>
      <c r="L9" s="402"/>
      <c r="M9" s="403"/>
    </row>
    <row r="10" spans="2:14" ht="13.5" customHeight="1" x14ac:dyDescent="0.15">
      <c r="B10" s="1467"/>
      <c r="C10" s="1463" t="s">
        <v>236</v>
      </c>
      <c r="D10" s="591" t="s">
        <v>875</v>
      </c>
      <c r="E10" s="592" t="s">
        <v>876</v>
      </c>
      <c r="F10" s="592">
        <f>'B-1'!K11</f>
        <v>0</v>
      </c>
      <c r="G10" s="592">
        <f>'B-1'!L11</f>
        <v>0</v>
      </c>
      <c r="H10" s="592">
        <f>'B-1'!M11</f>
        <v>0</v>
      </c>
      <c r="I10" s="592">
        <f>'B-1'!N11</f>
        <v>0</v>
      </c>
      <c r="J10" s="592">
        <f>'B-1'!O11</f>
        <v>0</v>
      </c>
      <c r="K10" s="592">
        <f>'B-1'!P11</f>
        <v>0</v>
      </c>
      <c r="L10" s="1468" t="str">
        <f>IF(SUM(F10,F11,G10,G11,H10,H11,I10,I11,J10,J10,K10,K11)&lt;&gt;0,IF(F10=F11,IF(G10=G11,IF(H10=H11,IF(I10=I11,IF(J10=J11,IF(K10=K11,"整合","不整合"),"不整合"),"不整合"),"不整合"),"不整合"),"不整合"),"")</f>
        <v/>
      </c>
      <c r="M10" s="1497"/>
    </row>
    <row r="11" spans="2:14" ht="13.5" customHeight="1" x14ac:dyDescent="0.15">
      <c r="B11" s="1467"/>
      <c r="C11" s="1464"/>
      <c r="D11" s="591" t="s">
        <v>877</v>
      </c>
      <c r="E11" s="592" t="s">
        <v>878</v>
      </c>
      <c r="F11" s="592">
        <f>+'F-2-2'!I57</f>
        <v>0</v>
      </c>
      <c r="G11" s="592">
        <f>+'F-2-2'!J57</f>
        <v>0</v>
      </c>
      <c r="H11" s="592">
        <f>+'F-2-2'!K57</f>
        <v>0</v>
      </c>
      <c r="I11" s="592">
        <f>+'F-2-2'!L57</f>
        <v>0</v>
      </c>
      <c r="J11" s="592">
        <f>+'F-2-2'!M57</f>
        <v>0</v>
      </c>
      <c r="K11" s="592">
        <f>+'F-2-2'!N57</f>
        <v>0</v>
      </c>
      <c r="L11" s="1469"/>
      <c r="M11" s="1498"/>
    </row>
    <row r="12" spans="2:14" ht="13.5" customHeight="1" x14ac:dyDescent="0.15">
      <c r="B12" s="677"/>
      <c r="C12" s="1482" t="s">
        <v>879</v>
      </c>
      <c r="D12" s="591" t="s">
        <v>875</v>
      </c>
      <c r="E12" s="592" t="s">
        <v>880</v>
      </c>
      <c r="F12" s="592">
        <f>'B-1'!K30</f>
        <v>0</v>
      </c>
      <c r="G12" s="592">
        <f>'B-1'!L30</f>
        <v>0</v>
      </c>
      <c r="H12" s="592">
        <f>'B-1'!M30</f>
        <v>0</v>
      </c>
      <c r="I12" s="592">
        <f>'B-1'!N30</f>
        <v>0</v>
      </c>
      <c r="J12" s="592">
        <f>'B-1'!O30</f>
        <v>0</v>
      </c>
      <c r="K12" s="592">
        <f>'B-1'!P30</f>
        <v>0</v>
      </c>
      <c r="L12" s="1468" t="str">
        <f>IF(SUM(F12,F13,G12,G13,H12,H13,I12,I13,J12,J12,K12,K13)&lt;&gt;0,IF(F12=F13,IF(G12=G13,IF(H12=H13,IF(I12=I13,IF(J12=J13,IF(K12=K13,"整合","不整合"),"不整合"),"不整合"),"不整合"),"不整合"),"不整合"),"")</f>
        <v/>
      </c>
      <c r="M12" s="1499"/>
      <c r="N12" s="404"/>
    </row>
    <row r="13" spans="2:14" ht="13.5" customHeight="1" x14ac:dyDescent="0.15">
      <c r="B13" s="677"/>
      <c r="C13" s="1483"/>
      <c r="D13" s="591" t="s">
        <v>881</v>
      </c>
      <c r="E13" s="592" t="s">
        <v>882</v>
      </c>
      <c r="F13" s="592">
        <f>'C-1'!I26</f>
        <v>0</v>
      </c>
      <c r="G13" s="592">
        <f>'C-1'!I38</f>
        <v>0</v>
      </c>
      <c r="H13" s="592">
        <f>'C-1'!I50</f>
        <v>0</v>
      </c>
      <c r="I13" s="592">
        <f>'C-1'!I62</f>
        <v>0</v>
      </c>
      <c r="J13" s="592">
        <f>'C-1'!I74</f>
        <v>0</v>
      </c>
      <c r="K13" s="592">
        <f>'C-1'!I86</f>
        <v>0</v>
      </c>
      <c r="L13" s="1469"/>
      <c r="M13" s="1499"/>
      <c r="N13" s="404"/>
    </row>
    <row r="14" spans="2:14" ht="13.5" customHeight="1" x14ac:dyDescent="0.15">
      <c r="B14" s="1467"/>
      <c r="C14" s="1463" t="s">
        <v>883</v>
      </c>
      <c r="D14" s="591" t="s">
        <v>875</v>
      </c>
      <c r="E14" s="592" t="s">
        <v>884</v>
      </c>
      <c r="F14" s="592">
        <f>'B-1'!K61</f>
        <v>0</v>
      </c>
      <c r="G14" s="592">
        <f>'B-1'!L61</f>
        <v>0</v>
      </c>
      <c r="H14" s="592">
        <f>'B-1'!M61</f>
        <v>0</v>
      </c>
      <c r="I14" s="592">
        <f>'B-1'!N61</f>
        <v>0</v>
      </c>
      <c r="J14" s="592">
        <f>'B-1'!O61</f>
        <v>0</v>
      </c>
      <c r="K14" s="592">
        <f>'B-1'!P61</f>
        <v>0</v>
      </c>
      <c r="L14" s="1468" t="str">
        <f>IF(SUM(F14,F15,G14,G15,H14,H15,I14,I15,J14,J14,K14,K15)&lt;&gt;0,IF(F14=F15,IF(G14=G15,IF(H14=H15,IF(I14=I15,IF(J14=J15,IF(K14=K15,"整合","不整合"),"不整合"),"不整合"),"不整合"),"不整合"),"不整合"),"")</f>
        <v/>
      </c>
      <c r="M14" s="1500"/>
    </row>
    <row r="15" spans="2:14" ht="13.5" customHeight="1" x14ac:dyDescent="0.15">
      <c r="B15" s="1467"/>
      <c r="C15" s="1464"/>
      <c r="D15" s="591" t="s">
        <v>881</v>
      </c>
      <c r="E15" s="603" t="s">
        <v>885</v>
      </c>
      <c r="F15" s="592">
        <f>'C-1'!J26</f>
        <v>0</v>
      </c>
      <c r="G15" s="592">
        <f>'C-1'!J38</f>
        <v>0</v>
      </c>
      <c r="H15" s="592">
        <f>'C-1'!J50</f>
        <v>0</v>
      </c>
      <c r="I15" s="592">
        <f>'C-1'!J62</f>
        <v>0</v>
      </c>
      <c r="J15" s="592">
        <f>'C-1'!J74</f>
        <v>0</v>
      </c>
      <c r="K15" s="592">
        <f>'C-1'!J86</f>
        <v>0</v>
      </c>
      <c r="L15" s="1469"/>
      <c r="M15" s="1501"/>
    </row>
    <row r="16" spans="2:14" ht="27" x14ac:dyDescent="0.15">
      <c r="B16" s="1466"/>
      <c r="C16" s="1465" t="s">
        <v>886</v>
      </c>
      <c r="D16" s="591" t="s">
        <v>875</v>
      </c>
      <c r="E16" s="602" t="s">
        <v>887</v>
      </c>
      <c r="F16" s="592">
        <f>'B-1'!K49+'B-1'!K61</f>
        <v>0</v>
      </c>
      <c r="G16" s="592">
        <f>'B-1'!L49+'B-1'!L61</f>
        <v>0</v>
      </c>
      <c r="H16" s="592">
        <f>'B-1'!M49+'B-1'!M61</f>
        <v>0</v>
      </c>
      <c r="I16" s="592">
        <f>'B-1'!N49+'B-1'!N61</f>
        <v>0</v>
      </c>
      <c r="J16" s="592">
        <f>'B-1'!O49+'B-1'!O61</f>
        <v>0</v>
      </c>
      <c r="K16" s="592">
        <f>'B-1'!P49+'B-1'!P61</f>
        <v>0</v>
      </c>
      <c r="L16" s="1468" t="str">
        <f>IF(SUM(F16,F17,G16,G17,H16,H17,I16,I17,J16,J16,K16,K17)&lt;&gt;0,IF(F16=F17,IF(G16=G17,IF(H16=H17,IF(I16=I17,IF(J16=J17,IF(K16=K17,"整合","不整合"),"不整合"),"不整合"),"不整合"),"不整合"),"不整合"),"")</f>
        <v/>
      </c>
      <c r="M16" s="1497"/>
    </row>
    <row r="17" spans="2:13" ht="21.75" customHeight="1" x14ac:dyDescent="0.15">
      <c r="B17" s="1467"/>
      <c r="C17" s="1464"/>
      <c r="D17" s="591" t="s">
        <v>877</v>
      </c>
      <c r="E17" s="592" t="s">
        <v>888</v>
      </c>
      <c r="F17" s="592">
        <f>+'F-2-2'!I7</f>
        <v>0</v>
      </c>
      <c r="G17" s="592">
        <f>+'F-2-2'!J7</f>
        <v>0</v>
      </c>
      <c r="H17" s="592">
        <f>+'F-2-2'!K7</f>
        <v>0</v>
      </c>
      <c r="I17" s="592">
        <f>+'F-2-2'!L7</f>
        <v>0</v>
      </c>
      <c r="J17" s="592">
        <f>+'F-2-2'!M7</f>
        <v>0</v>
      </c>
      <c r="K17" s="592">
        <f>+'F-2-2'!N7</f>
        <v>0</v>
      </c>
      <c r="L17" s="1469"/>
      <c r="M17" s="1498"/>
    </row>
    <row r="18" spans="2:13" ht="13.5" customHeight="1" x14ac:dyDescent="0.15">
      <c r="B18" s="1467"/>
      <c r="C18" s="1463" t="s">
        <v>704</v>
      </c>
      <c r="D18" s="591" t="s">
        <v>875</v>
      </c>
      <c r="E18" s="592" t="s">
        <v>889</v>
      </c>
      <c r="F18" s="592">
        <f>'B-1'!K45</f>
        <v>0</v>
      </c>
      <c r="G18" s="592">
        <f>'B-1'!L45</f>
        <v>0</v>
      </c>
      <c r="H18" s="592">
        <f>'B-1'!M45</f>
        <v>0</v>
      </c>
      <c r="I18" s="592">
        <f>'B-1'!N45</f>
        <v>0</v>
      </c>
      <c r="J18" s="592">
        <f>'B-1'!O45</f>
        <v>0</v>
      </c>
      <c r="K18" s="592">
        <f>'B-1'!P45</f>
        <v>0</v>
      </c>
      <c r="L18" s="1468" t="str">
        <f>IF(SUM(F18,F19,G18,G19,H18,H19,I18,I19,J18,J18,K18,K19)&lt;&gt;0,IF(F18=F19,IF(G18=G19,IF(H18=H19,IF(I18=I19,IF(J18=J19,IF(K18=K19,"整合","不整合"),"不整合"),"不整合"),"不整合"),"不整合"),"不整合"),"")</f>
        <v/>
      </c>
      <c r="M18" s="1497"/>
    </row>
    <row r="19" spans="2:13" ht="13.5" customHeight="1" x14ac:dyDescent="0.15">
      <c r="B19" s="1467"/>
      <c r="C19" s="1464"/>
      <c r="D19" s="591" t="s">
        <v>877</v>
      </c>
      <c r="E19" s="592" t="s">
        <v>890</v>
      </c>
      <c r="F19" s="592">
        <f>+'F-2-2'!I42</f>
        <v>0</v>
      </c>
      <c r="G19" s="592">
        <f>+'F-2-2'!J42</f>
        <v>0</v>
      </c>
      <c r="H19" s="592">
        <f>+'F-2-2'!K42</f>
        <v>0</v>
      </c>
      <c r="I19" s="592">
        <f>+'F-2-2'!L42</f>
        <v>0</v>
      </c>
      <c r="J19" s="592">
        <f>+'F-2-2'!M42</f>
        <v>0</v>
      </c>
      <c r="K19" s="592">
        <f>+'F-2-2'!N42</f>
        <v>0</v>
      </c>
      <c r="L19" s="1469"/>
      <c r="M19" s="1498"/>
    </row>
    <row r="20" spans="2:13" ht="24" customHeight="1" x14ac:dyDescent="0.15">
      <c r="B20" s="1484"/>
      <c r="C20" s="1465" t="s">
        <v>891</v>
      </c>
      <c r="D20" s="591" t="s">
        <v>877</v>
      </c>
      <c r="E20" s="592" t="s">
        <v>892</v>
      </c>
      <c r="F20" s="592">
        <f>+'F-2-2'!I43</f>
        <v>0</v>
      </c>
      <c r="G20" s="592">
        <f>+'F-2-2'!J43</f>
        <v>0</v>
      </c>
      <c r="H20" s="592">
        <f>+'F-2-2'!K43</f>
        <v>0</v>
      </c>
      <c r="I20" s="592">
        <f>+'F-2-2'!L43</f>
        <v>0</v>
      </c>
      <c r="J20" s="592">
        <f>+'F-2-2'!M43</f>
        <v>0</v>
      </c>
      <c r="K20" s="592">
        <f>+'F-2-2'!N43</f>
        <v>0</v>
      </c>
      <c r="L20" s="1468" t="str">
        <f>IF(SUM(F20,F21,G20,G21,H20,H21,I20,I21,J20,J20,K20,K21)&lt;&gt;0,IF(F20=F21,IF(G20=G21,IF(H20=H21,IF(I20=I21,IF(J20=J21,IF(K20=K21,"整合","不整合"),"不整合"),"不整合"),"不整合"),"不整合"),"不整合"),"")</f>
        <v/>
      </c>
      <c r="M20" s="1497"/>
    </row>
    <row r="21" spans="2:13" ht="24" customHeight="1" x14ac:dyDescent="0.15">
      <c r="B21" s="1466"/>
      <c r="C21" s="1485"/>
      <c r="D21" s="591" t="s">
        <v>877</v>
      </c>
      <c r="E21" s="592" t="s">
        <v>893</v>
      </c>
      <c r="F21" s="592">
        <f>+'F-2-2'!I52-'F-2-2'!I53</f>
        <v>0</v>
      </c>
      <c r="G21" s="592">
        <f>+'F-2-2'!J52-'F-2-2'!J53</f>
        <v>0</v>
      </c>
      <c r="H21" s="592">
        <f>+'F-2-2'!K52-'F-2-2'!K53</f>
        <v>0</v>
      </c>
      <c r="I21" s="592">
        <f>+'F-2-2'!L52-'F-2-2'!L53</f>
        <v>0</v>
      </c>
      <c r="J21" s="592">
        <f>+'F-2-2'!M52-'F-2-2'!M53</f>
        <v>0</v>
      </c>
      <c r="K21" s="592">
        <f>+'F-2-2'!N52-'F-2-2'!N53</f>
        <v>0</v>
      </c>
      <c r="L21" s="1469"/>
      <c r="M21" s="1498"/>
    </row>
    <row r="22" spans="2:13" ht="13.5" customHeight="1" x14ac:dyDescent="0.15">
      <c r="B22" s="1467"/>
      <c r="C22" s="1463" t="s">
        <v>800</v>
      </c>
      <c r="D22" s="591" t="s">
        <v>877</v>
      </c>
      <c r="E22" s="592" t="s">
        <v>894</v>
      </c>
      <c r="F22" s="592">
        <f>+'F-2-2'!I46</f>
        <v>0</v>
      </c>
      <c r="G22" s="592">
        <f>+'F-2-2'!J46</f>
        <v>0</v>
      </c>
      <c r="H22" s="592">
        <f>+'F-2-2'!K46</f>
        <v>0</v>
      </c>
      <c r="I22" s="592">
        <f>+'F-2-2'!L46</f>
        <v>0</v>
      </c>
      <c r="J22" s="592">
        <f>+'F-2-2'!M46</f>
        <v>0</v>
      </c>
      <c r="K22" s="592">
        <f>+'F-2-2'!N46</f>
        <v>0</v>
      </c>
      <c r="L22" s="1468" t="str">
        <f>IF(SUM(F22,F23,G22,G23,H22,H23,I22,I23,J22,J22,K22,K23)&lt;&gt;0,IF(F22=F23,IF(G22=G23,IF(H22=H23,IF(I22=I23,IF(J22=J23,IF(K22=K23,"整合","不整合"),"不整合"),"不整合"),"不整合"),"不整合"),"不整合"),"")</f>
        <v/>
      </c>
      <c r="M22" s="1497"/>
    </row>
    <row r="23" spans="2:13" ht="13.5" customHeight="1" x14ac:dyDescent="0.15">
      <c r="B23" s="1467"/>
      <c r="C23" s="1464"/>
      <c r="D23" s="591" t="s">
        <v>895</v>
      </c>
      <c r="E23" s="592" t="s">
        <v>896</v>
      </c>
      <c r="F23" s="592">
        <f>+'F-3-2・F-3-4'!E9</f>
        <v>0</v>
      </c>
      <c r="G23" s="592">
        <f>+'F-3-2・F-3-4'!F9</f>
        <v>0</v>
      </c>
      <c r="H23" s="592">
        <f>+'F-3-2・F-3-4'!G9</f>
        <v>0</v>
      </c>
      <c r="I23" s="592">
        <f>+'F-3-2・F-3-4'!H9</f>
        <v>0</v>
      </c>
      <c r="J23" s="592">
        <f>+'F-3-2・F-3-4'!I9</f>
        <v>0</v>
      </c>
      <c r="K23" s="592">
        <f>+'F-3-2・F-3-4'!J9</f>
        <v>0</v>
      </c>
      <c r="L23" s="1469"/>
      <c r="M23" s="1498"/>
    </row>
    <row r="24" spans="2:13" ht="28.15" customHeight="1" x14ac:dyDescent="0.15">
      <c r="B24" s="1486"/>
      <c r="C24" s="1463" t="s">
        <v>897</v>
      </c>
      <c r="D24" s="591" t="s">
        <v>895</v>
      </c>
      <c r="E24" s="592" t="s">
        <v>898</v>
      </c>
      <c r="F24" s="682">
        <f>+'F-3-2・F-3-4'!E14</f>
        <v>0</v>
      </c>
      <c r="G24" s="683">
        <f>+'F-3-2・F-3-4'!F14</f>
        <v>0</v>
      </c>
      <c r="H24" s="683">
        <f>+'F-3-2・F-3-4'!G14</f>
        <v>0</v>
      </c>
      <c r="I24" s="683">
        <f>+'F-3-2・F-3-4'!H14</f>
        <v>0</v>
      </c>
      <c r="J24" s="682">
        <f>+'F-3-2・F-3-4'!I14</f>
        <v>0</v>
      </c>
      <c r="K24" s="682">
        <f>+'F-3-2・F-3-4'!J14</f>
        <v>0</v>
      </c>
      <c r="L24" s="1468" t="str">
        <f>IF(SUM(F24,F25,G24,G25,H24,H25,I24,I25,J24,J25,K24,K25)&lt;&gt;0,IF(F24=F25,IF(G24=G25,IF(H24=H25,IF(I24=I25,IF(J24=J25,IF(K24=K25,"整合","不整合"),"不整合"),"不整合"),"不整合"),"不整合"),"不整合"),"")</f>
        <v/>
      </c>
      <c r="M24" s="1500"/>
    </row>
    <row r="25" spans="2:13" ht="33" customHeight="1" x14ac:dyDescent="0.15">
      <c r="B25" s="1486"/>
      <c r="C25" s="1464"/>
      <c r="D25" s="591" t="s">
        <v>877</v>
      </c>
      <c r="E25" s="593" t="s">
        <v>899</v>
      </c>
      <c r="F25" s="1492">
        <f>+'F-2-2'!I39+'F-2-2'!I43+ ('F-2-5'!E10 +'F-2-5'!E12 -'F-2-5'!E14+'F-2-5'!E20 +'F-2-5'!E22 -'F-2-5'!E24+'F-2-5'!E30 +'F-2-5'!E32 -'F-2-5'!E34+'F-2-5'!E40 +'F-2-5'!E42 -'F-2-5'!E44+'F-2-5'!E50 +'F-2-5'!E52 -'F-2-5'!E54+'F-2-5'!E60 +'F-2-5'!E62 -'F-2-5'!E64)</f>
        <v>0</v>
      </c>
      <c r="G25" s="1492">
        <f>+'F-2-2'!J39+'F-2-2'!J43+ ('F-2-5'!F10 +'F-2-5'!F12 -'F-2-5'!F14+'F-2-5'!F20 +'F-2-5'!F22 -'F-2-5'!F24+'F-2-5'!F30 +'F-2-5'!F32 -'F-2-5'!F34+'F-2-5'!F40 +'F-2-5'!F42 -'F-2-5'!F44+'F-2-5'!F50 +'F-2-5'!F52 -'F-2-5'!F54+'F-2-5'!F60 +'F-2-5'!F62 -'F-2-5'!F64)</f>
        <v>0</v>
      </c>
      <c r="H25" s="1492">
        <f>+'F-2-2'!K39+'F-2-2'!K43+ ('F-2-5'!G10 +'F-2-5'!G12 -'F-2-5'!G14+'F-2-5'!G20 +'F-2-5'!G22 -'F-2-5'!G24+'F-2-5'!G30 +'F-2-5'!G32 -'F-2-5'!G34+'F-2-5'!G40 +'F-2-5'!G42 -'F-2-5'!G44+'F-2-5'!G50 +'F-2-5'!G52 -'F-2-5'!G54+'F-2-5'!G60 +'F-2-5'!G62 -'F-2-5'!G64)</f>
        <v>0</v>
      </c>
      <c r="I25" s="1492">
        <f>+'F-2-2'!L39+'F-2-2'!L43+ ('F-2-5'!H10 +'F-2-5'!H12 -'F-2-5'!H14+'F-2-5'!H20 +'F-2-5'!H22 -'F-2-5'!H24+'F-2-5'!H30 +'F-2-5'!H32 -'F-2-5'!H34+'F-2-5'!H40 +'F-2-5'!H42 -'F-2-5'!H44+'F-2-5'!H50 +'F-2-5'!H52 -'F-2-5'!H54+'F-2-5'!H60 +'F-2-5'!H62 -'F-2-5'!H64)</f>
        <v>0</v>
      </c>
      <c r="J25" s="1492">
        <f>+'F-2-2'!M39+'F-2-2'!M43+ ('F-2-5'!I10 +'F-2-5'!I12 -'F-2-5'!I14+'F-2-5'!I20 +'F-2-5'!I22 -'F-2-5'!I24+'F-2-5'!I30 +'F-2-5'!I32 -'F-2-5'!I34+'F-2-5'!I40 +'F-2-5'!I42 -'F-2-5'!I44+'F-2-5'!I50 +'F-2-5'!I52 -'F-2-5'!I54+'F-2-5'!I60 +'F-2-5'!I62 -'F-2-5'!I64)</f>
        <v>0</v>
      </c>
      <c r="K25" s="1492">
        <f>+'F-2-2'!N39+'F-2-2'!N43+ ('F-2-5'!J10 +'F-2-5'!J12 -'F-2-5'!J14+'F-2-5'!J20 +'F-2-5'!J22 -'F-2-5'!J24+'F-2-5'!J30 +'F-2-5'!J32 -'F-2-5'!J34+'F-2-5'!J40 +'F-2-5'!J42 -'F-2-5'!J44+'F-2-5'!J50 +'F-2-5'!J52 -'F-2-5'!J54+'F-2-5'!J60 +'F-2-5'!J62 -'F-2-5'!J64)</f>
        <v>0</v>
      </c>
      <c r="L25" s="1488"/>
      <c r="M25" s="1501"/>
    </row>
    <row r="26" spans="2:13" ht="20.65" customHeight="1" x14ac:dyDescent="0.15">
      <c r="B26" s="1486"/>
      <c r="C26" s="1464"/>
      <c r="D26" s="1490" t="s">
        <v>900</v>
      </c>
      <c r="E26" s="1491"/>
      <c r="F26" s="1493"/>
      <c r="G26" s="1493"/>
      <c r="H26" s="1493"/>
      <c r="I26" s="1493"/>
      <c r="J26" s="1493"/>
      <c r="K26" s="1493"/>
      <c r="L26" s="1488"/>
      <c r="M26" s="1501"/>
    </row>
    <row r="27" spans="2:13" ht="57.6" customHeight="1" x14ac:dyDescent="0.15">
      <c r="B27" s="1487"/>
      <c r="C27" s="1489"/>
      <c r="D27" s="684" t="s">
        <v>901</v>
      </c>
      <c r="E27" s="841" t="s">
        <v>902</v>
      </c>
      <c r="F27" s="1493"/>
      <c r="G27" s="1493"/>
      <c r="H27" s="1493"/>
      <c r="I27" s="1493"/>
      <c r="J27" s="1493"/>
      <c r="K27" s="1493"/>
      <c r="L27" s="1469"/>
      <c r="M27" s="1502"/>
    </row>
    <row r="28" spans="2:13" ht="13.5" customHeight="1" x14ac:dyDescent="0.15">
      <c r="B28" s="685"/>
      <c r="C28" s="686" t="s">
        <v>903</v>
      </c>
      <c r="D28" s="687" t="s">
        <v>904</v>
      </c>
      <c r="E28" s="813" t="str">
        <f>IF('F-2-2'!F10="","",'F-2-2'!F10)</f>
        <v>二酸化マンガン鉱石</v>
      </c>
      <c r="F28" s="688">
        <f>+'F-2-2'!I10</f>
        <v>0</v>
      </c>
      <c r="G28" s="688">
        <f>+'F-2-2'!J10</f>
        <v>0</v>
      </c>
      <c r="H28" s="688">
        <f>+'F-2-2'!K10</f>
        <v>0</v>
      </c>
      <c r="I28" s="688">
        <f>+'F-2-2'!L10</f>
        <v>0</v>
      </c>
      <c r="J28" s="688">
        <f>+'F-2-2'!M10</f>
        <v>0</v>
      </c>
      <c r="K28" s="689">
        <f>+'F-2-2'!N10</f>
        <v>0</v>
      </c>
      <c r="L28" s="1505" t="str">
        <f>IF(SUM(F28,F29,G28,G29,H28,H29,I28,I29,J28,J28,K28,K29)&lt;&gt;0,IF(F28=F29,IF(G28=G29,IF(H28=H29,IF(I28=I29,IF(J28=J29,IF(K28=K29,"整合","不整合"),"不整合"),"不整合"),"不整合"),"不整合"),"不整合"),"")</f>
        <v/>
      </c>
      <c r="M28" s="1501"/>
    </row>
    <row r="29" spans="2:13" ht="13.5" customHeight="1" x14ac:dyDescent="0.15">
      <c r="B29" s="685"/>
      <c r="C29" s="690"/>
      <c r="D29" s="687" t="s">
        <v>905</v>
      </c>
      <c r="E29" s="813" t="str">
        <f>IF('F-2-5'!B6="","",'F-2-5'!B6)</f>
        <v>１．原材料（二酸化マンガン鉱石）</v>
      </c>
      <c r="F29" s="688">
        <f>+'F-2-5'!E14</f>
        <v>0</v>
      </c>
      <c r="G29" s="688">
        <f>+'F-2-5'!F14</f>
        <v>0</v>
      </c>
      <c r="H29" s="688">
        <f>+'F-2-5'!G14</f>
        <v>0</v>
      </c>
      <c r="I29" s="688">
        <f>+'F-2-5'!H14</f>
        <v>0</v>
      </c>
      <c r="J29" s="688">
        <f>+'F-2-5'!I14</f>
        <v>0</v>
      </c>
      <c r="K29" s="689">
        <f>+'F-2-5'!J14</f>
        <v>0</v>
      </c>
      <c r="L29" s="1506"/>
      <c r="M29" s="1502"/>
    </row>
    <row r="30" spans="2:13" ht="13.5" customHeight="1" x14ac:dyDescent="0.15">
      <c r="B30" s="685"/>
      <c r="C30" s="686" t="s">
        <v>906</v>
      </c>
      <c r="D30" s="687" t="s">
        <v>904</v>
      </c>
      <c r="E30" s="813" t="str">
        <f>IF('F-2-2'!F11="","",'F-2-2'!F11)</f>
        <v/>
      </c>
      <c r="F30" s="688">
        <f>+'F-2-2'!I11</f>
        <v>0</v>
      </c>
      <c r="G30" s="688">
        <f>+'F-2-2'!J11</f>
        <v>0</v>
      </c>
      <c r="H30" s="688">
        <f>+'F-2-2'!K11</f>
        <v>0</v>
      </c>
      <c r="I30" s="688">
        <f>+'F-2-2'!L11</f>
        <v>0</v>
      </c>
      <c r="J30" s="688">
        <f>+'F-2-2'!M11</f>
        <v>0</v>
      </c>
      <c r="K30" s="689">
        <f>+'F-2-2'!N11</f>
        <v>0</v>
      </c>
      <c r="L30" s="1503" t="str">
        <f>IF(SUM(F30,F31,G30,G31,H30,H31,I30,I31,J30,J30,K30,K31)&lt;&gt;0,IF(F30=F31,IF(G30=G31,IF(H30=H31,IF(I30=I31,IF(J30=J31,IF(K30=K31,"整合","不整合"),"不整合"),"不整合"),"不整合"),"不整合"),"不整合"),"")</f>
        <v/>
      </c>
      <c r="M30" s="1501"/>
    </row>
    <row r="31" spans="2:13" ht="13.5" customHeight="1" x14ac:dyDescent="0.15">
      <c r="B31" s="685"/>
      <c r="C31" s="690"/>
      <c r="D31" s="687" t="s">
        <v>905</v>
      </c>
      <c r="E31" s="813" t="str">
        <f>IF('F-2-5'!C16="","",'F-2-5'!C16)</f>
        <v>（　　　　　　　　　　　　　　　　　）</v>
      </c>
      <c r="F31" s="688">
        <f>+'F-2-5'!E24</f>
        <v>0</v>
      </c>
      <c r="G31" s="688">
        <f>+'F-2-5'!F24</f>
        <v>0</v>
      </c>
      <c r="H31" s="688">
        <f>+'F-2-5'!G24</f>
        <v>0</v>
      </c>
      <c r="I31" s="688">
        <f>+'F-2-5'!H24</f>
        <v>0</v>
      </c>
      <c r="J31" s="688">
        <f>+'F-2-5'!I24</f>
        <v>0</v>
      </c>
      <c r="K31" s="689">
        <f>+'F-2-5'!J24</f>
        <v>0</v>
      </c>
      <c r="L31" s="1503"/>
      <c r="M31" s="1502"/>
    </row>
    <row r="32" spans="2:13" ht="13.5" customHeight="1" x14ac:dyDescent="0.15">
      <c r="B32" s="685"/>
      <c r="C32" s="686" t="s">
        <v>907</v>
      </c>
      <c r="D32" s="687" t="s">
        <v>904</v>
      </c>
      <c r="E32" s="813" t="str">
        <f>IF('F-2-2'!F12="","",'F-2-2'!F12)</f>
        <v/>
      </c>
      <c r="F32" s="688">
        <f>+'F-2-2'!I12</f>
        <v>0</v>
      </c>
      <c r="G32" s="688">
        <f>+'F-2-2'!J12</f>
        <v>0</v>
      </c>
      <c r="H32" s="688">
        <f>+'F-2-2'!K12</f>
        <v>0</v>
      </c>
      <c r="I32" s="688">
        <f>+'F-2-2'!L12</f>
        <v>0</v>
      </c>
      <c r="J32" s="688">
        <f>+'F-2-2'!M12</f>
        <v>0</v>
      </c>
      <c r="K32" s="689">
        <f>+'F-2-2'!N12</f>
        <v>0</v>
      </c>
      <c r="L32" s="1503" t="str">
        <f>IF(SUM(F32,F33,G32,G33,H32,H33,I32,I33,J32,J32,K32,K33)&lt;&gt;0,IF(F32=F33,IF(G32=G33,IF(H32=H33,IF(I32=I33,IF(J32=J33,IF(K32=K33,"整合","不整合"),"不整合"),"不整合"),"不整合"),"不整合"),"不整合"),"")</f>
        <v/>
      </c>
      <c r="M32" s="1501"/>
    </row>
    <row r="33" spans="2:13" ht="13.5" customHeight="1" x14ac:dyDescent="0.15">
      <c r="B33" s="685"/>
      <c r="C33" s="690"/>
      <c r="D33" s="687" t="s">
        <v>905</v>
      </c>
      <c r="E33" s="813" t="str">
        <f>IF('F-2-5'!C26="","",'F-2-5'!C26)</f>
        <v>（　　　　　　　　　　　　　　　　　）</v>
      </c>
      <c r="F33" s="688">
        <f>+'F-2-5'!E34</f>
        <v>0</v>
      </c>
      <c r="G33" s="688">
        <f>+'F-2-5'!F34</f>
        <v>0</v>
      </c>
      <c r="H33" s="688">
        <f>+'F-2-5'!G34</f>
        <v>0</v>
      </c>
      <c r="I33" s="688">
        <f>+'F-2-5'!H34</f>
        <v>0</v>
      </c>
      <c r="J33" s="688">
        <f>+'F-2-5'!I34</f>
        <v>0</v>
      </c>
      <c r="K33" s="689">
        <f>+'F-2-5'!J34</f>
        <v>0</v>
      </c>
      <c r="L33" s="1503"/>
      <c r="M33" s="1502"/>
    </row>
    <row r="34" spans="2:13" ht="13.5" customHeight="1" x14ac:dyDescent="0.15">
      <c r="B34" s="685"/>
      <c r="C34" s="686" t="s">
        <v>908</v>
      </c>
      <c r="D34" s="687" t="s">
        <v>904</v>
      </c>
      <c r="E34" s="813" t="str">
        <f>IF('F-2-2'!F13="","",'F-2-2'!F13)</f>
        <v/>
      </c>
      <c r="F34" s="688">
        <f>+'F-2-2'!I13</f>
        <v>0</v>
      </c>
      <c r="G34" s="688">
        <f>+'F-2-2'!J13</f>
        <v>0</v>
      </c>
      <c r="H34" s="688">
        <f>+'F-2-2'!K13</f>
        <v>0</v>
      </c>
      <c r="I34" s="688">
        <f>+'F-2-2'!L13</f>
        <v>0</v>
      </c>
      <c r="J34" s="688">
        <f>+'F-2-2'!M13</f>
        <v>0</v>
      </c>
      <c r="K34" s="694">
        <f>+'F-2-2'!N13</f>
        <v>0</v>
      </c>
      <c r="L34" s="1504" t="str">
        <f>IF(SUM(F34,F35,G34,G35,H34,H35,I34,I35,J34,J34,K34,K35)&lt;&gt;0,IF(F34=F35,IF(G34=G35,IF(H34=H35,IF(I34=I35,IF(J34=J35,IF(K34=K35,"整合","不整合"),"不整合"),"不整合"),"不整合"),"不整合"),"不整合"),"")</f>
        <v/>
      </c>
      <c r="M34" s="1501"/>
    </row>
    <row r="35" spans="2:13" ht="13.5" customHeight="1" x14ac:dyDescent="0.15">
      <c r="B35" s="685"/>
      <c r="C35" s="690"/>
      <c r="D35" s="687" t="s">
        <v>905</v>
      </c>
      <c r="E35" s="813" t="str">
        <f>IF('F-2-5'!C36="","",'F-2-5'!C36)</f>
        <v>（　　　　　　　　　　　　　　　　　）</v>
      </c>
      <c r="F35" s="688">
        <f>+'F-2-5'!E44</f>
        <v>0</v>
      </c>
      <c r="G35" s="688">
        <f>+'F-2-5'!F44</f>
        <v>0</v>
      </c>
      <c r="H35" s="688">
        <f>+'F-2-5'!G44</f>
        <v>0</v>
      </c>
      <c r="I35" s="688">
        <f>+'F-2-5'!H44</f>
        <v>0</v>
      </c>
      <c r="J35" s="688">
        <f>+'F-2-5'!I44</f>
        <v>0</v>
      </c>
      <c r="K35" s="688">
        <f>+'F-2-5'!J44</f>
        <v>0</v>
      </c>
      <c r="L35" s="1504"/>
      <c r="M35" s="1502"/>
    </row>
    <row r="36" spans="2:13" ht="13.5" customHeight="1" x14ac:dyDescent="0.15">
      <c r="B36" s="685"/>
      <c r="C36" s="686" t="s">
        <v>909</v>
      </c>
      <c r="D36" s="687" t="s">
        <v>904</v>
      </c>
      <c r="E36" s="813" t="str">
        <f>IF('F-2-2'!F14="","",'F-2-2'!F14)</f>
        <v/>
      </c>
      <c r="F36" s="688">
        <f>+'F-2-2'!I14</f>
        <v>0</v>
      </c>
      <c r="G36" s="688">
        <f>+'F-2-2'!J14</f>
        <v>0</v>
      </c>
      <c r="H36" s="688">
        <f>+'F-2-2'!K14</f>
        <v>0</v>
      </c>
      <c r="I36" s="688">
        <f>+'F-2-2'!L14</f>
        <v>0</v>
      </c>
      <c r="J36" s="688">
        <f>+'F-2-2'!M14</f>
        <v>0</v>
      </c>
      <c r="K36" s="694">
        <f>+'F-2-2'!N14</f>
        <v>0</v>
      </c>
      <c r="L36" s="1468" t="str">
        <f>IF(SUM(F36,F37,G36,G37,H36,H37,I36,I37,J36,J36,K36,K37)&lt;&gt;0,IF(F36=F37,IF(G36=G37,IF(H36=H37,IF(I36=I37,IF(J36=J37,IF(K36=K37,"整合","不整合"),"不整合"),"不整合"),"不整合"),"不整合"),"不整合"),"")</f>
        <v/>
      </c>
      <c r="M36" s="1500"/>
    </row>
    <row r="37" spans="2:13" ht="13.5" customHeight="1" x14ac:dyDescent="0.15">
      <c r="B37" s="685"/>
      <c r="C37" s="892"/>
      <c r="D37" s="893" t="s">
        <v>905</v>
      </c>
      <c r="E37" s="894" t="str">
        <f>IF('F-2-5'!C46="","",'F-2-5'!C46)</f>
        <v>（　　　　　　　　　　　　　　　　　）</v>
      </c>
      <c r="F37" s="895">
        <f>+'F-2-5'!E54</f>
        <v>0</v>
      </c>
      <c r="G37" s="895">
        <f>+'F-2-5'!F54</f>
        <v>0</v>
      </c>
      <c r="H37" s="895">
        <f>+'F-2-5'!G54</f>
        <v>0</v>
      </c>
      <c r="I37" s="895">
        <f>+'F-2-5'!H54</f>
        <v>0</v>
      </c>
      <c r="J37" s="895">
        <f>+'F-2-5'!I54</f>
        <v>0</v>
      </c>
      <c r="K37" s="895">
        <f>+'F-2-5'!J54</f>
        <v>0</v>
      </c>
      <c r="L37" s="1488"/>
      <c r="M37" s="1501"/>
    </row>
    <row r="38" spans="2:13" ht="13.5" customHeight="1" x14ac:dyDescent="0.15">
      <c r="B38" s="685"/>
      <c r="C38" s="896" t="s">
        <v>910</v>
      </c>
      <c r="D38" s="687" t="s">
        <v>904</v>
      </c>
      <c r="E38" s="813" t="str">
        <f>IF('F-2-2'!F15="","",'F-2-2'!F15)</f>
        <v/>
      </c>
      <c r="F38" s="688">
        <f>+'F-2-2'!I15</f>
        <v>0</v>
      </c>
      <c r="G38" s="688">
        <f>+'F-2-2'!J15</f>
        <v>0</v>
      </c>
      <c r="H38" s="688">
        <f>+'F-2-2'!K15</f>
        <v>0</v>
      </c>
      <c r="I38" s="688">
        <f>+'F-2-2'!L15</f>
        <v>0</v>
      </c>
      <c r="J38" s="688">
        <f>+'F-2-2'!M15</f>
        <v>0</v>
      </c>
      <c r="K38" s="694">
        <f>+'F-2-2'!N15</f>
        <v>0</v>
      </c>
      <c r="L38" s="1468" t="str">
        <f>IF(SUM(F38,F39,G38,G39,H38,H39,I38,I39,J38,J38,K38,K39)&lt;&gt;0,IF(F38=F39,IF(G38=G39,IF(H38=H39,IF(I38=I39,IF(J38=J39,IF(K38=K39,"整合","不整合"),"不整合"),"不整合"),"不整合"),"不整合"),"不整合"),"")</f>
        <v/>
      </c>
      <c r="M38" s="1500"/>
    </row>
    <row r="39" spans="2:13" ht="13.5" customHeight="1" thickBot="1" x14ac:dyDescent="0.2">
      <c r="B39" s="685"/>
      <c r="C39" s="691"/>
      <c r="D39" s="692" t="s">
        <v>905</v>
      </c>
      <c r="E39" s="814" t="str">
        <f>IF('F-2-5'!C56="","",'F-2-5'!C56)</f>
        <v>（　　　　　　　　　　　　　　　　　）</v>
      </c>
      <c r="F39" s="693">
        <f>+'F-2-5'!E64</f>
        <v>0</v>
      </c>
      <c r="G39" s="693">
        <f>+'F-2-5'!F64</f>
        <v>0</v>
      </c>
      <c r="H39" s="693">
        <f>+'F-2-5'!G64</f>
        <v>0</v>
      </c>
      <c r="I39" s="693">
        <f>+'F-2-5'!H64</f>
        <v>0</v>
      </c>
      <c r="J39" s="693">
        <f>+'F-2-5'!I64</f>
        <v>0</v>
      </c>
      <c r="K39" s="693">
        <f>+'F-2-5'!J64</f>
        <v>0</v>
      </c>
      <c r="L39" s="1510"/>
      <c r="M39" s="1511"/>
    </row>
    <row r="40" spans="2:13" ht="13.5" customHeight="1" x14ac:dyDescent="0.15">
      <c r="B40" s="407" t="s">
        <v>911</v>
      </c>
      <c r="C40" s="441"/>
      <c r="D40" s="597"/>
      <c r="E40" s="598"/>
      <c r="F40" s="598"/>
      <c r="G40" s="598"/>
      <c r="H40" s="598"/>
      <c r="I40" s="598"/>
      <c r="J40" s="598"/>
      <c r="K40" s="598"/>
      <c r="L40" s="408"/>
      <c r="M40" s="676"/>
    </row>
    <row r="41" spans="2:13" ht="13.5" customHeight="1" x14ac:dyDescent="0.15">
      <c r="B41" s="405"/>
      <c r="C41" s="1507" t="s">
        <v>912</v>
      </c>
      <c r="D41" s="591" t="s">
        <v>875</v>
      </c>
      <c r="E41" s="675" t="s">
        <v>913</v>
      </c>
      <c r="F41" s="592">
        <f>'B-1'!K38</f>
        <v>0</v>
      </c>
      <c r="G41" s="592">
        <f>'B-1'!L38</f>
        <v>0</v>
      </c>
      <c r="H41" s="592">
        <f>'B-1'!M38</f>
        <v>0</v>
      </c>
      <c r="I41" s="592">
        <f>'B-1'!N38</f>
        <v>0</v>
      </c>
      <c r="J41" s="592">
        <f>'B-1'!O38</f>
        <v>0</v>
      </c>
      <c r="K41" s="592">
        <f>'B-1'!P38</f>
        <v>0</v>
      </c>
      <c r="L41" s="1509" t="str">
        <f>IF(SUM(F41,F42,G41,G42,H41,H42,I41,I42,J41,J42,K41,K42)&lt;&gt;0,IF(F41=F42,IF(G41=G42,IF(H41=H42,IF(I41=I42,IF(J41=J42,IF(K41=K42,"整合","不整合"),"不整合"),"不整合"),"不整合"),"不整合"),"不整合"),"")</f>
        <v/>
      </c>
      <c r="M41" s="1500"/>
    </row>
    <row r="42" spans="2:13" ht="13.5" customHeight="1" thickBot="1" x14ac:dyDescent="0.2">
      <c r="B42" s="406"/>
      <c r="C42" s="1508"/>
      <c r="D42" s="594" t="s">
        <v>877</v>
      </c>
      <c r="E42" s="596" t="s">
        <v>914</v>
      </c>
      <c r="F42" s="596">
        <f>+'F-2-2'!I41</f>
        <v>0</v>
      </c>
      <c r="G42" s="596">
        <f>+'F-2-2'!J41</f>
        <v>0</v>
      </c>
      <c r="H42" s="596">
        <f>+'F-2-2'!K41</f>
        <v>0</v>
      </c>
      <c r="I42" s="596">
        <f>+'F-2-2'!L41</f>
        <v>0</v>
      </c>
      <c r="J42" s="596">
        <f>+'F-2-2'!M41</f>
        <v>0</v>
      </c>
      <c r="K42" s="596">
        <f>+'F-2-2'!N41</f>
        <v>0</v>
      </c>
      <c r="L42" s="1510"/>
      <c r="M42" s="1511"/>
    </row>
    <row r="43" spans="2:13" ht="13.5" customHeight="1" x14ac:dyDescent="0.15">
      <c r="B43" s="409" t="s">
        <v>915</v>
      </c>
      <c r="D43" s="599"/>
      <c r="E43" s="599"/>
      <c r="F43" s="598"/>
      <c r="G43" s="598"/>
      <c r="H43" s="598"/>
      <c r="I43" s="598"/>
      <c r="J43" s="598"/>
      <c r="K43" s="598"/>
      <c r="M43" s="679"/>
    </row>
    <row r="44" spans="2:13" ht="13.5" customHeight="1" x14ac:dyDescent="0.15">
      <c r="B44" s="410"/>
      <c r="C44" s="1512"/>
      <c r="D44" s="591" t="s">
        <v>875</v>
      </c>
      <c r="E44" s="675" t="s">
        <v>916</v>
      </c>
      <c r="F44" s="761"/>
      <c r="G44" s="761"/>
      <c r="H44" s="761"/>
      <c r="I44" s="761"/>
      <c r="J44" s="761"/>
      <c r="K44" s="815">
        <f>'B-1'!P13</f>
        <v>0</v>
      </c>
      <c r="L44" s="1468" t="str">
        <f>IF(SUM(K44,K45)&gt;0,IF(K44=K45,"整合","不整合"),"")</f>
        <v/>
      </c>
      <c r="M44" s="1500"/>
    </row>
    <row r="45" spans="2:13" ht="13.5" customHeight="1" x14ac:dyDescent="0.15">
      <c r="B45" s="411"/>
      <c r="C45" s="1513"/>
      <c r="D45" s="594" t="s">
        <v>917</v>
      </c>
      <c r="E45" s="595" t="s">
        <v>601</v>
      </c>
      <c r="F45" s="762"/>
      <c r="G45" s="762"/>
      <c r="H45" s="762"/>
      <c r="I45" s="762"/>
      <c r="J45" s="762"/>
      <c r="K45" s="596" t="str">
        <f>+'D-1-2'!K25</f>
        <v/>
      </c>
      <c r="L45" s="1510"/>
      <c r="M45" s="1511"/>
    </row>
    <row r="46" spans="2:13" ht="13.5" customHeight="1" x14ac:dyDescent="0.15">
      <c r="L46" s="412"/>
    </row>
  </sheetData>
  <mergeCells count="62">
    <mergeCell ref="M36:M37"/>
    <mergeCell ref="C41:C42"/>
    <mergeCell ref="L41:L42"/>
    <mergeCell ref="M41:M42"/>
    <mergeCell ref="C44:C45"/>
    <mergeCell ref="L44:L45"/>
    <mergeCell ref="M44:M45"/>
    <mergeCell ref="L36:L37"/>
    <mergeCell ref="L38:L39"/>
    <mergeCell ref="M38:M39"/>
    <mergeCell ref="M28:M29"/>
    <mergeCell ref="M30:M31"/>
    <mergeCell ref="L32:L33"/>
    <mergeCell ref="M32:M33"/>
    <mergeCell ref="L34:L35"/>
    <mergeCell ref="M34:M35"/>
    <mergeCell ref="L30:L31"/>
    <mergeCell ref="L28:L29"/>
    <mergeCell ref="M18:M19"/>
    <mergeCell ref="M20:M21"/>
    <mergeCell ref="M22:M23"/>
    <mergeCell ref="M24:M27"/>
    <mergeCell ref="K25:K27"/>
    <mergeCell ref="M6:M8"/>
    <mergeCell ref="M10:M11"/>
    <mergeCell ref="M12:M13"/>
    <mergeCell ref="M14:M15"/>
    <mergeCell ref="M16:M17"/>
    <mergeCell ref="B24:B27"/>
    <mergeCell ref="L24:L27"/>
    <mergeCell ref="C24:C27"/>
    <mergeCell ref="D26:E26"/>
    <mergeCell ref="H25:H27"/>
    <mergeCell ref="J25:J27"/>
    <mergeCell ref="I25:I27"/>
    <mergeCell ref="F25:F27"/>
    <mergeCell ref="G25:G27"/>
    <mergeCell ref="B20:B21"/>
    <mergeCell ref="L20:L21"/>
    <mergeCell ref="B22:B23"/>
    <mergeCell ref="L22:L23"/>
    <mergeCell ref="C20:C21"/>
    <mergeCell ref="C22:C23"/>
    <mergeCell ref="B10:B11"/>
    <mergeCell ref="L10:L11"/>
    <mergeCell ref="L12:L13"/>
    <mergeCell ref="C10:C11"/>
    <mergeCell ref="C12:C13"/>
    <mergeCell ref="L6:L8"/>
    <mergeCell ref="B6:B8"/>
    <mergeCell ref="D6:D8"/>
    <mergeCell ref="E6:E8"/>
    <mergeCell ref="C6:C8"/>
    <mergeCell ref="C14:C15"/>
    <mergeCell ref="C16:C17"/>
    <mergeCell ref="B16:B17"/>
    <mergeCell ref="L16:L17"/>
    <mergeCell ref="B18:B19"/>
    <mergeCell ref="L18:L19"/>
    <mergeCell ref="C18:C19"/>
    <mergeCell ref="L14:L15"/>
    <mergeCell ref="B14:B15"/>
  </mergeCells>
  <phoneticPr fontId="25"/>
  <printOptions horizontalCentered="1" gridLinesSet="0"/>
  <pageMargins left="0.23622047244094491" right="0.35433070866141736" top="0.74803149606299213" bottom="0.74803149606299213" header="0.31496062992125984" footer="0.31496062992125984"/>
  <pageSetup paperSize="9" scale="54" orientation="landscape" r:id="rId1"/>
  <headerFooter>
    <oddHeader xml:space="preserve">&amp;R&amp;U開示版・非開示版&amp;U
※上記いずれかに丸をつけてください。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3">
    <pageSetUpPr fitToPage="1"/>
  </sheetPr>
  <dimension ref="A1:M147"/>
  <sheetViews>
    <sheetView view="pageBreakPreview" topLeftCell="A103" zoomScale="90" zoomScaleNormal="100" zoomScaleSheetLayoutView="90" workbookViewId="0">
      <selection activeCell="G150" sqref="G150"/>
    </sheetView>
  </sheetViews>
  <sheetFormatPr defaultColWidth="9" defaultRowHeight="13.5" x14ac:dyDescent="0.15"/>
  <cols>
    <col min="1" max="1" width="3.625" style="1047" customWidth="1"/>
    <col min="2" max="2" width="59.875" style="1047" customWidth="1"/>
    <col min="3" max="3" width="11" style="1047" customWidth="1"/>
    <col min="4" max="16384" width="9" style="1047"/>
  </cols>
  <sheetData>
    <row r="1" spans="1:13" ht="17.25" x14ac:dyDescent="0.15">
      <c r="A1" s="1069" t="s">
        <v>918</v>
      </c>
      <c r="C1" s="1047" t="s">
        <v>919</v>
      </c>
    </row>
    <row r="2" spans="1:13" ht="14.25" x14ac:dyDescent="0.15">
      <c r="A2" s="1070" t="s">
        <v>920</v>
      </c>
    </row>
    <row r="3" spans="1:13" ht="6.75" customHeight="1" x14ac:dyDescent="0.15"/>
    <row r="4" spans="1:13" x14ac:dyDescent="0.15">
      <c r="A4" s="1048">
        <v>0</v>
      </c>
      <c r="B4" s="1048" t="s">
        <v>450</v>
      </c>
    </row>
    <row r="5" spans="1:13" s="1051" customFormat="1" ht="15" customHeight="1" x14ac:dyDescent="0.15">
      <c r="B5" s="1049" t="s">
        <v>921</v>
      </c>
      <c r="J5" s="1071"/>
      <c r="K5" s="1071"/>
      <c r="L5" s="1071"/>
      <c r="M5" s="1071"/>
    </row>
    <row r="6" spans="1:13" s="1051" customFormat="1" ht="15" customHeight="1" x14ac:dyDescent="0.15">
      <c r="B6" s="1049" t="s">
        <v>922</v>
      </c>
    </row>
    <row r="7" spans="1:13" s="1051" customFormat="1" ht="15" customHeight="1" x14ac:dyDescent="0.15">
      <c r="B7" s="1050" t="s">
        <v>923</v>
      </c>
    </row>
    <row r="8" spans="1:13" s="1051" customFormat="1" ht="15" customHeight="1" x14ac:dyDescent="0.15">
      <c r="B8" s="1050" t="s">
        <v>924</v>
      </c>
    </row>
    <row r="9" spans="1:13" s="1051" customFormat="1" ht="15" customHeight="1" x14ac:dyDescent="0.15">
      <c r="B9" s="1050" t="s">
        <v>925</v>
      </c>
    </row>
    <row r="10" spans="1:13" s="1051" customFormat="1" x14ac:dyDescent="0.15"/>
    <row r="11" spans="1:13" s="1051" customFormat="1" x14ac:dyDescent="0.15">
      <c r="A11" s="1052">
        <v>0</v>
      </c>
      <c r="B11" s="1052" t="s">
        <v>926</v>
      </c>
    </row>
    <row r="12" spans="1:13" s="1051" customFormat="1" x14ac:dyDescent="0.15">
      <c r="B12" s="1049" t="s">
        <v>927</v>
      </c>
    </row>
    <row r="13" spans="1:13" s="1051" customFormat="1" x14ac:dyDescent="0.15">
      <c r="B13" s="1049" t="s">
        <v>928</v>
      </c>
    </row>
    <row r="14" spans="1:13" s="1051" customFormat="1" x14ac:dyDescent="0.15">
      <c r="B14" s="1049" t="s">
        <v>929</v>
      </c>
    </row>
    <row r="15" spans="1:13" s="1051" customFormat="1" x14ac:dyDescent="0.15">
      <c r="B15" s="1050" t="s">
        <v>930</v>
      </c>
    </row>
    <row r="16" spans="1:13" s="1051" customFormat="1" x14ac:dyDescent="0.15">
      <c r="B16" s="1053"/>
    </row>
    <row r="17" spans="1:2" s="1051" customFormat="1" x14ac:dyDescent="0.15">
      <c r="A17" s="1052">
        <v>0</v>
      </c>
      <c r="B17" s="1052" t="s">
        <v>931</v>
      </c>
    </row>
    <row r="18" spans="1:2" s="1051" customFormat="1" x14ac:dyDescent="0.15">
      <c r="B18" s="1049" t="s">
        <v>932</v>
      </c>
    </row>
    <row r="19" spans="1:2" s="1051" customFormat="1" x14ac:dyDescent="0.15">
      <c r="B19" s="1049" t="s">
        <v>933</v>
      </c>
    </row>
    <row r="20" spans="1:2" s="1051" customFormat="1" x14ac:dyDescent="0.15"/>
    <row r="21" spans="1:2" s="1051" customFormat="1" x14ac:dyDescent="0.15">
      <c r="A21" s="1052">
        <v>0</v>
      </c>
      <c r="B21" s="1052" t="s">
        <v>934</v>
      </c>
    </row>
    <row r="22" spans="1:2" s="1051" customFormat="1" x14ac:dyDescent="0.15">
      <c r="B22" s="1049" t="s">
        <v>935</v>
      </c>
    </row>
    <row r="23" spans="1:2" s="1051" customFormat="1" x14ac:dyDescent="0.15">
      <c r="B23" s="1049" t="s">
        <v>936</v>
      </c>
    </row>
    <row r="24" spans="1:2" s="1051" customFormat="1" x14ac:dyDescent="0.15">
      <c r="B24" s="1049"/>
    </row>
    <row r="25" spans="1:2" x14ac:dyDescent="0.15">
      <c r="A25" s="1048">
        <v>1</v>
      </c>
      <c r="B25" s="1048" t="s">
        <v>937</v>
      </c>
    </row>
    <row r="26" spans="1:2" x14ac:dyDescent="0.15">
      <c r="B26" s="1054" t="s">
        <v>938</v>
      </c>
    </row>
    <row r="27" spans="1:2" x14ac:dyDescent="0.15">
      <c r="B27" s="1055" t="s">
        <v>939</v>
      </c>
    </row>
    <row r="28" spans="1:2" x14ac:dyDescent="0.15">
      <c r="B28" s="1051"/>
    </row>
    <row r="29" spans="1:2" x14ac:dyDescent="0.15">
      <c r="A29" s="1072">
        <v>2</v>
      </c>
      <c r="B29" s="1056" t="s">
        <v>940</v>
      </c>
    </row>
    <row r="30" spans="1:2" x14ac:dyDescent="0.15">
      <c r="A30" s="1073"/>
      <c r="B30" s="1057" t="s">
        <v>941</v>
      </c>
    </row>
    <row r="31" spans="1:2" x14ac:dyDescent="0.15">
      <c r="A31" s="1073"/>
      <c r="B31" s="1058" t="s">
        <v>942</v>
      </c>
    </row>
    <row r="32" spans="1:2" x14ac:dyDescent="0.15">
      <c r="A32" s="1073"/>
      <c r="B32" s="1058" t="s">
        <v>943</v>
      </c>
    </row>
    <row r="33" spans="1:2" x14ac:dyDescent="0.15">
      <c r="A33" s="1073"/>
      <c r="B33" s="1058" t="s">
        <v>944</v>
      </c>
    </row>
    <row r="34" spans="1:2" x14ac:dyDescent="0.15">
      <c r="A34" s="1073"/>
      <c r="B34" s="1058" t="s">
        <v>945</v>
      </c>
    </row>
    <row r="35" spans="1:2" x14ac:dyDescent="0.15">
      <c r="A35" s="1073"/>
      <c r="B35" s="1058" t="s">
        <v>946</v>
      </c>
    </row>
    <row r="36" spans="1:2" x14ac:dyDescent="0.15">
      <c r="A36" s="1073"/>
      <c r="B36" s="1058" t="s">
        <v>947</v>
      </c>
    </row>
    <row r="37" spans="1:2" x14ac:dyDescent="0.15">
      <c r="A37" s="1073"/>
      <c r="B37" s="1058" t="s">
        <v>948</v>
      </c>
    </row>
    <row r="39" spans="1:2" s="1051" customFormat="1" x14ac:dyDescent="0.15">
      <c r="A39" s="1052">
        <f>A29+1</f>
        <v>3</v>
      </c>
      <c r="B39" s="1059" t="s">
        <v>949</v>
      </c>
    </row>
    <row r="40" spans="1:2" s="1051" customFormat="1" x14ac:dyDescent="0.15">
      <c r="B40" s="1060" t="s">
        <v>157</v>
      </c>
    </row>
    <row r="41" spans="1:2" s="1051" customFormat="1" x14ac:dyDescent="0.15">
      <c r="B41" s="1060" t="s">
        <v>950</v>
      </c>
    </row>
    <row r="42" spans="1:2" s="1051" customFormat="1" x14ac:dyDescent="0.15">
      <c r="B42" s="1058" t="s">
        <v>951</v>
      </c>
    </row>
    <row r="43" spans="1:2" s="1051" customFormat="1" x14ac:dyDescent="0.15"/>
    <row r="44" spans="1:2" s="1051" customFormat="1" x14ac:dyDescent="0.15">
      <c r="A44" s="1052">
        <v>4</v>
      </c>
      <c r="B44" s="1059" t="s">
        <v>952</v>
      </c>
    </row>
    <row r="45" spans="1:2" s="1051" customFormat="1" x14ac:dyDescent="0.15">
      <c r="B45" s="1060" t="s">
        <v>154</v>
      </c>
    </row>
    <row r="46" spans="1:2" s="1051" customFormat="1" x14ac:dyDescent="0.15">
      <c r="B46" s="1058" t="s">
        <v>148</v>
      </c>
    </row>
    <row r="48" spans="1:2" x14ac:dyDescent="0.15">
      <c r="A48" s="1048">
        <v>5</v>
      </c>
      <c r="B48" s="1059" t="s">
        <v>953</v>
      </c>
    </row>
    <row r="49" spans="1:2" x14ac:dyDescent="0.15">
      <c r="B49" s="1060" t="s">
        <v>954</v>
      </c>
    </row>
    <row r="50" spans="1:2" x14ac:dyDescent="0.15">
      <c r="B50" s="1058" t="s">
        <v>955</v>
      </c>
    </row>
    <row r="51" spans="1:2" x14ac:dyDescent="0.15">
      <c r="B51" s="1058" t="s">
        <v>151</v>
      </c>
    </row>
    <row r="53" spans="1:2" s="1051" customFormat="1" x14ac:dyDescent="0.15">
      <c r="A53" s="1052">
        <v>6</v>
      </c>
      <c r="B53" s="1061" t="s">
        <v>956</v>
      </c>
    </row>
    <row r="54" spans="1:2" s="1051" customFormat="1" x14ac:dyDescent="0.15">
      <c r="B54" s="1062" t="s">
        <v>957</v>
      </c>
    </row>
    <row r="55" spans="1:2" s="1051" customFormat="1" x14ac:dyDescent="0.15">
      <c r="B55" s="1062" t="s">
        <v>958</v>
      </c>
    </row>
    <row r="56" spans="1:2" s="1051" customFormat="1" x14ac:dyDescent="0.15">
      <c r="B56" s="1063" t="s">
        <v>959</v>
      </c>
    </row>
    <row r="57" spans="1:2" s="1051" customFormat="1" x14ac:dyDescent="0.15">
      <c r="B57" s="1058" t="s">
        <v>960</v>
      </c>
    </row>
    <row r="58" spans="1:2" s="1051" customFormat="1" x14ac:dyDescent="0.15">
      <c r="B58" s="1064"/>
    </row>
    <row r="59" spans="1:2" x14ac:dyDescent="0.15">
      <c r="A59" s="1048">
        <v>13</v>
      </c>
      <c r="B59" s="1048" t="s">
        <v>961</v>
      </c>
    </row>
    <row r="60" spans="1:2" x14ac:dyDescent="0.15">
      <c r="B60" s="1055" t="s">
        <v>962</v>
      </c>
    </row>
    <row r="61" spans="1:2" x14ac:dyDescent="0.15">
      <c r="B61" s="1055" t="s">
        <v>963</v>
      </c>
    </row>
    <row r="62" spans="1:2" x14ac:dyDescent="0.15">
      <c r="B62" s="1055" t="s">
        <v>964</v>
      </c>
    </row>
    <row r="63" spans="1:2" x14ac:dyDescent="0.15">
      <c r="B63" s="1055" t="s">
        <v>965</v>
      </c>
    </row>
    <row r="64" spans="1:2" x14ac:dyDescent="0.15">
      <c r="B64" s="1055" t="s">
        <v>966</v>
      </c>
    </row>
    <row r="65" spans="1:2" x14ac:dyDescent="0.15">
      <c r="B65" s="1055" t="s">
        <v>967</v>
      </c>
    </row>
    <row r="66" spans="1:2" x14ac:dyDescent="0.15">
      <c r="B66" s="1065" t="s">
        <v>968</v>
      </c>
    </row>
    <row r="67" spans="1:2" x14ac:dyDescent="0.15">
      <c r="B67" s="1065" t="s">
        <v>969</v>
      </c>
    </row>
    <row r="69" spans="1:2" x14ac:dyDescent="0.15">
      <c r="A69" s="1048">
        <v>14</v>
      </c>
      <c r="B69" s="1048" t="s">
        <v>970</v>
      </c>
    </row>
    <row r="70" spans="1:2" x14ac:dyDescent="0.15">
      <c r="B70" s="1066" t="s">
        <v>971</v>
      </c>
    </row>
    <row r="71" spans="1:2" x14ac:dyDescent="0.15">
      <c r="B71" s="1066" t="s">
        <v>972</v>
      </c>
    </row>
    <row r="72" spans="1:2" x14ac:dyDescent="0.15">
      <c r="B72" s="1067" t="s">
        <v>973</v>
      </c>
    </row>
    <row r="73" spans="1:2" x14ac:dyDescent="0.15">
      <c r="B73" s="1067" t="s">
        <v>974</v>
      </c>
    </row>
    <row r="74" spans="1:2" x14ac:dyDescent="0.15">
      <c r="B74" s="1067" t="s">
        <v>975</v>
      </c>
    </row>
    <row r="76" spans="1:2" s="1075" customFormat="1" ht="14.1" customHeight="1" x14ac:dyDescent="0.15">
      <c r="A76" s="1074">
        <v>15</v>
      </c>
      <c r="B76" s="1068" t="s">
        <v>976</v>
      </c>
    </row>
    <row r="77" spans="1:2" s="1075" customFormat="1" ht="14.1" customHeight="1" x14ac:dyDescent="0.15">
      <c r="B77" s="1067" t="s">
        <v>977</v>
      </c>
    </row>
    <row r="78" spans="1:2" s="1075" customFormat="1" ht="14.1" customHeight="1" x14ac:dyDescent="0.15">
      <c r="B78" s="1067" t="s">
        <v>978</v>
      </c>
    </row>
    <row r="79" spans="1:2" s="1075" customFormat="1" ht="14.1" customHeight="1" x14ac:dyDescent="0.15">
      <c r="B79" s="1067" t="s">
        <v>979</v>
      </c>
    </row>
    <row r="80" spans="1:2" s="1075" customFormat="1" ht="14.1" customHeight="1" x14ac:dyDescent="0.15">
      <c r="B80" s="1067" t="s">
        <v>980</v>
      </c>
    </row>
    <row r="81" spans="1:2" s="1075" customFormat="1" ht="14.1" customHeight="1" x14ac:dyDescent="0.15">
      <c r="B81" s="1067" t="s">
        <v>981</v>
      </c>
    </row>
    <row r="82" spans="1:2" s="1075" customFormat="1" ht="14.1" customHeight="1" x14ac:dyDescent="0.15">
      <c r="B82" s="1067" t="s">
        <v>982</v>
      </c>
    </row>
    <row r="83" spans="1:2" s="1075" customFormat="1" ht="14.1" customHeight="1" x14ac:dyDescent="0.15">
      <c r="B83" s="1067" t="s">
        <v>983</v>
      </c>
    </row>
    <row r="84" spans="1:2" s="1075" customFormat="1" ht="14.1" customHeight="1" x14ac:dyDescent="0.15">
      <c r="B84" s="1067" t="s">
        <v>984</v>
      </c>
    </row>
    <row r="85" spans="1:2" s="1075" customFormat="1" ht="14.1" customHeight="1" x14ac:dyDescent="0.15">
      <c r="B85" s="1067" t="s">
        <v>985</v>
      </c>
    </row>
    <row r="86" spans="1:2" s="1075" customFormat="1" ht="14.1" customHeight="1" x14ac:dyDescent="0.15">
      <c r="B86" s="1067" t="s">
        <v>986</v>
      </c>
    </row>
    <row r="88" spans="1:2" x14ac:dyDescent="0.15">
      <c r="A88" s="1072">
        <v>16</v>
      </c>
      <c r="B88" s="1059" t="s">
        <v>987</v>
      </c>
    </row>
    <row r="89" spans="1:2" x14ac:dyDescent="0.15">
      <c r="B89" s="1055" t="s">
        <v>988</v>
      </c>
    </row>
    <row r="90" spans="1:2" x14ac:dyDescent="0.15">
      <c r="B90" s="1055" t="s">
        <v>989</v>
      </c>
    </row>
    <row r="92" spans="1:2" x14ac:dyDescent="0.15">
      <c r="A92" s="1072">
        <v>17</v>
      </c>
      <c r="B92" s="1059" t="s">
        <v>576</v>
      </c>
    </row>
    <row r="93" spans="1:2" x14ac:dyDescent="0.15">
      <c r="B93" s="1055" t="s">
        <v>990</v>
      </c>
    </row>
    <row r="94" spans="1:2" x14ac:dyDescent="0.15">
      <c r="B94" s="1055" t="s">
        <v>991</v>
      </c>
    </row>
    <row r="95" spans="1:2" x14ac:dyDescent="0.15">
      <c r="B95" s="1055" t="s">
        <v>992</v>
      </c>
    </row>
    <row r="96" spans="1:2" x14ac:dyDescent="0.15">
      <c r="B96" s="1055" t="s">
        <v>993</v>
      </c>
    </row>
    <row r="97" spans="1:2" x14ac:dyDescent="0.15">
      <c r="B97" s="1055" t="s">
        <v>994</v>
      </c>
    </row>
    <row r="98" spans="1:2" x14ac:dyDescent="0.15">
      <c r="B98" s="1055" t="s">
        <v>995</v>
      </c>
    </row>
    <row r="99" spans="1:2" x14ac:dyDescent="0.15">
      <c r="B99" s="1055" t="s">
        <v>939</v>
      </c>
    </row>
    <row r="100" spans="1:2" x14ac:dyDescent="0.15">
      <c r="B100" s="1055" t="s">
        <v>996</v>
      </c>
    </row>
    <row r="102" spans="1:2" x14ac:dyDescent="0.15">
      <c r="A102" s="1072">
        <v>18</v>
      </c>
      <c r="B102" s="1059" t="s">
        <v>997</v>
      </c>
    </row>
    <row r="103" spans="1:2" x14ac:dyDescent="0.15">
      <c r="B103" s="1055" t="s">
        <v>998</v>
      </c>
    </row>
    <row r="104" spans="1:2" x14ac:dyDescent="0.15">
      <c r="B104" s="1055" t="s">
        <v>999</v>
      </c>
    </row>
    <row r="105" spans="1:2" x14ac:dyDescent="0.15">
      <c r="B105" s="1055" t="s">
        <v>1000</v>
      </c>
    </row>
    <row r="106" spans="1:2" x14ac:dyDescent="0.15">
      <c r="B106" s="1055" t="s">
        <v>1001</v>
      </c>
    </row>
    <row r="108" spans="1:2" x14ac:dyDescent="0.15">
      <c r="A108" s="1072">
        <v>19</v>
      </c>
      <c r="B108" s="1059" t="s">
        <v>1002</v>
      </c>
    </row>
    <row r="109" spans="1:2" x14ac:dyDescent="0.15">
      <c r="B109" s="1055" t="s">
        <v>1003</v>
      </c>
    </row>
    <row r="110" spans="1:2" x14ac:dyDescent="0.15">
      <c r="B110" s="1055" t="s">
        <v>1004</v>
      </c>
    </row>
    <row r="111" spans="1:2" x14ac:dyDescent="0.15">
      <c r="B111" s="1055" t="s">
        <v>1005</v>
      </c>
    </row>
    <row r="113" spans="1:2" x14ac:dyDescent="0.15">
      <c r="A113" s="1072">
        <v>20</v>
      </c>
      <c r="B113" s="1059" t="s">
        <v>1006</v>
      </c>
    </row>
    <row r="114" spans="1:2" x14ac:dyDescent="0.15">
      <c r="B114" s="1055" t="s">
        <v>1007</v>
      </c>
    </row>
    <row r="115" spans="1:2" x14ac:dyDescent="0.15">
      <c r="B115" s="1055" t="s">
        <v>1008</v>
      </c>
    </row>
    <row r="116" spans="1:2" x14ac:dyDescent="0.15">
      <c r="B116" s="1055" t="s">
        <v>1009</v>
      </c>
    </row>
    <row r="118" spans="1:2" x14ac:dyDescent="0.15">
      <c r="A118" s="1072">
        <v>21</v>
      </c>
      <c r="B118" s="1059" t="s">
        <v>1010</v>
      </c>
    </row>
    <row r="119" spans="1:2" x14ac:dyDescent="0.15">
      <c r="B119" s="1058" t="s">
        <v>1011</v>
      </c>
    </row>
    <row r="120" spans="1:2" x14ac:dyDescent="0.15">
      <c r="B120" s="1058" t="s">
        <v>1012</v>
      </c>
    </row>
    <row r="121" spans="1:2" x14ac:dyDescent="0.15">
      <c r="B121" s="1058" t="s">
        <v>1013</v>
      </c>
    </row>
    <row r="122" spans="1:2" x14ac:dyDescent="0.15">
      <c r="B122" s="1058" t="s">
        <v>1014</v>
      </c>
    </row>
    <row r="123" spans="1:2" x14ac:dyDescent="0.15">
      <c r="B123" s="1058" t="s">
        <v>1015</v>
      </c>
    </row>
    <row r="124" spans="1:2" x14ac:dyDescent="0.15">
      <c r="B124" s="1058" t="s">
        <v>1016</v>
      </c>
    </row>
    <row r="125" spans="1:2" x14ac:dyDescent="0.15">
      <c r="B125" s="1058" t="s">
        <v>1017</v>
      </c>
    </row>
    <row r="126" spans="1:2" x14ac:dyDescent="0.15">
      <c r="B126" s="1077" t="s">
        <v>1018</v>
      </c>
    </row>
    <row r="127" spans="1:2" x14ac:dyDescent="0.15">
      <c r="B127" s="1058" t="s">
        <v>1019</v>
      </c>
    </row>
    <row r="128" spans="1:2" x14ac:dyDescent="0.15">
      <c r="B128" s="1058" t="s">
        <v>1020</v>
      </c>
    </row>
    <row r="129" spans="1:2" x14ac:dyDescent="0.15">
      <c r="B129" s="1058" t="s">
        <v>1021</v>
      </c>
    </row>
    <row r="130" spans="1:2" x14ac:dyDescent="0.15">
      <c r="B130" s="1058" t="s">
        <v>1022</v>
      </c>
    </row>
    <row r="131" spans="1:2" x14ac:dyDescent="0.15">
      <c r="B131" s="1058" t="s">
        <v>1023</v>
      </c>
    </row>
    <row r="132" spans="1:2" x14ac:dyDescent="0.15">
      <c r="B132" s="1058" t="s">
        <v>1024</v>
      </c>
    </row>
    <row r="133" spans="1:2" x14ac:dyDescent="0.15">
      <c r="B133" s="1058" t="s">
        <v>1025</v>
      </c>
    </row>
    <row r="135" spans="1:2" x14ac:dyDescent="0.15">
      <c r="A135" s="1072">
        <v>22</v>
      </c>
      <c r="B135" s="1059" t="s">
        <v>1026</v>
      </c>
    </row>
    <row r="136" spans="1:2" x14ac:dyDescent="0.15">
      <c r="B136" s="1057" t="s">
        <v>1027</v>
      </c>
    </row>
    <row r="137" spans="1:2" x14ac:dyDescent="0.15">
      <c r="B137" s="1058" t="s">
        <v>1028</v>
      </c>
    </row>
    <row r="138" spans="1:2" x14ac:dyDescent="0.15">
      <c r="B138" s="1058" t="s">
        <v>1029</v>
      </c>
    </row>
    <row r="139" spans="1:2" x14ac:dyDescent="0.15">
      <c r="B139" s="1058" t="s">
        <v>1030</v>
      </c>
    </row>
    <row r="141" spans="1:2" x14ac:dyDescent="0.15">
      <c r="A141" s="1072">
        <v>23</v>
      </c>
      <c r="B141" s="1059" t="s">
        <v>1031</v>
      </c>
    </row>
    <row r="142" spans="1:2" x14ac:dyDescent="0.15">
      <c r="B142" s="1055" t="s">
        <v>1032</v>
      </c>
    </row>
    <row r="143" spans="1:2" x14ac:dyDescent="0.15">
      <c r="B143" s="1055" t="s">
        <v>1033</v>
      </c>
    </row>
    <row r="144" spans="1:2" x14ac:dyDescent="0.15">
      <c r="B144" s="1055" t="s">
        <v>1034</v>
      </c>
    </row>
    <row r="145" spans="1:2" x14ac:dyDescent="0.15">
      <c r="B145" s="1055" t="s">
        <v>1035</v>
      </c>
    </row>
    <row r="146" spans="1:2" x14ac:dyDescent="0.15">
      <c r="B146" s="1514"/>
    </row>
    <row r="147" spans="1:2" s="1051" customFormat="1" x14ac:dyDescent="0.15">
      <c r="A147" s="1075"/>
      <c r="B147" s="1515"/>
    </row>
  </sheetData>
  <sheetProtection formatCells="0"/>
  <phoneticPr fontId="25"/>
  <pageMargins left="0.23622047244094491" right="0.35433070866141736" top="0.74803149606299213" bottom="0.74803149606299213" header="0.31496062992125984" footer="0.31496062992125984"/>
  <pageSetup paperSize="9" scale="80" fitToHeight="2"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K96"/>
  <sheetViews>
    <sheetView view="pageLayout" topLeftCell="A19" zoomScaleNormal="100" zoomScaleSheetLayoutView="100" workbookViewId="0">
      <selection activeCell="F4" sqref="F4:S4"/>
    </sheetView>
  </sheetViews>
  <sheetFormatPr defaultColWidth="9" defaultRowHeight="13.5" x14ac:dyDescent="0.15"/>
  <cols>
    <col min="1" max="37" width="3.625" customWidth="1"/>
    <col min="38" max="46" width="2.375" customWidth="1"/>
    <col min="47" max="89" width="2.875" customWidth="1"/>
  </cols>
  <sheetData>
    <row r="1" spans="1:37" ht="25.15" customHeight="1" x14ac:dyDescent="0.15">
      <c r="B1" s="245" t="str">
        <f>'コード '!$A$1</f>
        <v>電解二酸化マンガン（本邦生産者）</v>
      </c>
    </row>
    <row r="2" spans="1:37" ht="25.15" customHeight="1" x14ac:dyDescent="0.15">
      <c r="B2" s="3" t="s">
        <v>135</v>
      </c>
      <c r="C2" s="1"/>
    </row>
    <row r="3" spans="1:37" ht="12" customHeight="1" thickBot="1" x14ac:dyDescent="0.2">
      <c r="A3" s="66"/>
      <c r="B3" s="66"/>
      <c r="C3" s="67"/>
      <c r="D3" s="66"/>
      <c r="E3" s="65"/>
      <c r="F3" s="65"/>
      <c r="G3" s="65"/>
      <c r="H3" s="68"/>
      <c r="I3" s="66"/>
      <c r="J3" s="66"/>
      <c r="K3" s="66"/>
      <c r="L3" s="66"/>
      <c r="M3" s="66"/>
      <c r="N3" s="66"/>
      <c r="O3" s="66"/>
      <c r="P3" s="66"/>
      <c r="Q3" s="66"/>
      <c r="R3" s="66"/>
      <c r="S3" s="66"/>
      <c r="T3" s="66"/>
      <c r="U3" s="66"/>
      <c r="V3" s="66"/>
      <c r="W3" s="66"/>
      <c r="X3" s="66"/>
      <c r="Y3" s="66"/>
      <c r="Z3" s="66"/>
      <c r="AA3" s="66"/>
      <c r="AB3" s="66"/>
      <c r="AC3" s="66"/>
      <c r="AD3" s="66"/>
      <c r="AE3" s="66"/>
      <c r="AF3" s="66"/>
    </row>
    <row r="4" spans="1:37" ht="17.25" customHeight="1" thickBot="1" x14ac:dyDescent="0.2">
      <c r="B4" s="1124" t="s">
        <v>11</v>
      </c>
      <c r="C4" s="1125"/>
      <c r="D4" s="1125"/>
      <c r="E4" s="1126"/>
      <c r="F4" s="1127" t="str">
        <f>IF(様式一覧表!D5="","",様式一覧表!D5)</f>
        <v/>
      </c>
      <c r="G4" s="1128"/>
      <c r="H4" s="1128"/>
      <c r="I4" s="1128"/>
      <c r="J4" s="1128"/>
      <c r="K4" s="1128"/>
      <c r="L4" s="1128"/>
      <c r="M4" s="1128"/>
      <c r="N4" s="1128"/>
      <c r="O4" s="1128"/>
      <c r="P4" s="1128"/>
      <c r="Q4" s="1128"/>
      <c r="R4" s="1128"/>
      <c r="S4" s="1129"/>
    </row>
    <row r="5" spans="1:37" s="75" customFormat="1" ht="16.5" customHeight="1" x14ac:dyDescent="0.15">
      <c r="A5" s="70"/>
      <c r="B5" s="71"/>
      <c r="C5" s="72"/>
      <c r="D5" s="71"/>
      <c r="E5" s="71"/>
      <c r="F5" s="71"/>
      <c r="G5" s="71"/>
      <c r="H5" s="71"/>
      <c r="I5" s="72"/>
      <c r="J5" s="72"/>
      <c r="K5" s="72"/>
      <c r="L5" s="72"/>
      <c r="M5" s="73"/>
      <c r="N5" s="71"/>
      <c r="O5" s="71"/>
      <c r="P5" s="71"/>
      <c r="Q5" s="71"/>
      <c r="R5" s="71"/>
      <c r="S5" s="71"/>
      <c r="T5" s="71"/>
      <c r="U5" s="71"/>
      <c r="V5" s="71"/>
      <c r="W5" s="71"/>
      <c r="X5" s="71"/>
      <c r="Y5" s="71"/>
      <c r="Z5" s="71"/>
      <c r="AA5" s="71"/>
      <c r="AB5" s="71"/>
      <c r="AC5" s="71"/>
      <c r="AD5" s="71"/>
      <c r="AE5" s="74"/>
      <c r="AF5" s="74"/>
    </row>
    <row r="6" spans="1:37" ht="20.25" customHeight="1" x14ac:dyDescent="0.15">
      <c r="A6" s="1"/>
      <c r="B6" s="256" t="s">
        <v>136</v>
      </c>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row>
    <row r="7" spans="1:37" ht="42" customHeight="1" x14ac:dyDescent="0.15">
      <c r="A7" s="1"/>
      <c r="B7" s="1152" t="s">
        <v>137</v>
      </c>
      <c r="C7" s="1153"/>
      <c r="D7" s="1153"/>
      <c r="E7" s="1153"/>
      <c r="F7" s="1153"/>
      <c r="G7" s="1153"/>
      <c r="H7" s="1153"/>
      <c r="I7" s="1153"/>
      <c r="J7" s="1153"/>
      <c r="K7" s="1153"/>
      <c r="L7" s="1153"/>
      <c r="M7" s="1153"/>
      <c r="N7" s="1153"/>
      <c r="O7" s="1153"/>
      <c r="P7" s="1153"/>
      <c r="Q7" s="1153"/>
      <c r="R7" s="1153"/>
      <c r="S7" s="1153"/>
      <c r="T7" s="1153"/>
      <c r="U7" s="1153"/>
      <c r="V7" s="1153"/>
      <c r="W7" s="1153"/>
      <c r="X7" s="1153"/>
      <c r="Y7" s="1153"/>
      <c r="Z7" s="1153"/>
      <c r="AA7" s="1153"/>
      <c r="AB7" s="1153"/>
      <c r="AC7" s="1153"/>
      <c r="AD7" s="1153"/>
      <c r="AE7" s="1153"/>
      <c r="AF7" s="1153"/>
      <c r="AG7" s="1153"/>
      <c r="AH7" s="1153"/>
      <c r="AI7" s="1153"/>
      <c r="AJ7" s="1153"/>
      <c r="AK7" s="1154"/>
    </row>
    <row r="8" spans="1:37" ht="15.75" customHeight="1" x14ac:dyDescent="0.15">
      <c r="A8" s="1"/>
      <c r="B8" s="1137" t="s">
        <v>138</v>
      </c>
      <c r="C8" s="1138"/>
      <c r="D8" s="1138"/>
      <c r="E8" s="1155" t="s">
        <v>139</v>
      </c>
      <c r="F8" s="1156"/>
      <c r="G8" s="1156"/>
      <c r="H8" s="1156"/>
      <c r="I8" s="1156"/>
      <c r="J8" s="1156"/>
      <c r="K8" s="1156"/>
      <c r="L8" s="1156"/>
      <c r="M8" s="1156"/>
      <c r="N8" s="1156"/>
      <c r="O8" s="1156"/>
      <c r="P8" s="1156"/>
      <c r="Q8" s="1156"/>
      <c r="R8" s="1156"/>
      <c r="S8" s="1156"/>
      <c r="T8" s="1156"/>
      <c r="U8" s="1156"/>
      <c r="V8" s="1156"/>
      <c r="W8" s="1156"/>
      <c r="X8" s="1156"/>
      <c r="Y8" s="1156"/>
      <c r="Z8" s="1156"/>
      <c r="AA8" s="1156"/>
      <c r="AB8" s="1156"/>
      <c r="AC8" s="1156"/>
      <c r="AD8" s="1156"/>
      <c r="AE8" s="1156"/>
      <c r="AF8" s="1156"/>
      <c r="AG8" s="1156"/>
      <c r="AH8" s="1156"/>
      <c r="AI8" s="1156"/>
      <c r="AJ8" s="1156"/>
      <c r="AK8" s="1157"/>
    </row>
    <row r="9" spans="1:37" ht="15.75" customHeight="1" x14ac:dyDescent="0.15">
      <c r="B9" s="1137" t="s">
        <v>140</v>
      </c>
      <c r="C9" s="1138"/>
      <c r="D9" s="1138"/>
      <c r="E9" s="1138" t="s">
        <v>141</v>
      </c>
      <c r="F9" s="1138"/>
      <c r="G9" s="1138"/>
      <c r="H9" s="1138"/>
      <c r="I9" s="1138"/>
      <c r="J9" s="1138"/>
      <c r="K9" s="1138"/>
      <c r="L9" s="1138"/>
      <c r="M9" s="1138"/>
      <c r="N9" s="1138"/>
      <c r="O9" s="1138"/>
      <c r="P9" s="1138"/>
      <c r="Q9" s="1138"/>
      <c r="R9" s="1138"/>
      <c r="S9" s="1138"/>
      <c r="T9" s="1138"/>
      <c r="U9" s="1138"/>
      <c r="V9" s="1138"/>
      <c r="W9" s="1138"/>
      <c r="X9" s="1138"/>
      <c r="Y9" s="1138"/>
      <c r="Z9" s="1138"/>
      <c r="AA9" s="1138"/>
      <c r="AB9" s="1138"/>
      <c r="AC9" s="1138"/>
      <c r="AD9" s="1138"/>
      <c r="AE9" s="1138"/>
      <c r="AF9" s="1138"/>
      <c r="AG9" s="1138"/>
      <c r="AH9" s="1138"/>
      <c r="AI9" s="1138"/>
      <c r="AJ9" s="1138"/>
      <c r="AK9" s="1139"/>
    </row>
    <row r="10" spans="1:37" ht="28.15" customHeight="1" x14ac:dyDescent="0.15">
      <c r="B10" s="1140" t="s">
        <v>142</v>
      </c>
      <c r="C10" s="1141"/>
      <c r="D10" s="1141"/>
      <c r="E10" s="1142" t="s">
        <v>143</v>
      </c>
      <c r="F10" s="1142"/>
      <c r="G10" s="1142"/>
      <c r="H10" s="1142"/>
      <c r="I10" s="1142"/>
      <c r="J10" s="1142"/>
      <c r="K10" s="1142"/>
      <c r="L10" s="1142"/>
      <c r="M10" s="1142"/>
      <c r="N10" s="1142"/>
      <c r="O10" s="1142"/>
      <c r="P10" s="1142"/>
      <c r="Q10" s="1142"/>
      <c r="R10" s="1142"/>
      <c r="S10" s="1142"/>
      <c r="T10" s="1142"/>
      <c r="U10" s="1142"/>
      <c r="V10" s="1142"/>
      <c r="W10" s="1142"/>
      <c r="X10" s="1142"/>
      <c r="Y10" s="1142"/>
      <c r="Z10" s="1142"/>
      <c r="AA10" s="1142"/>
      <c r="AB10" s="1142"/>
      <c r="AC10" s="1142"/>
      <c r="AD10" s="1142"/>
      <c r="AE10" s="1142"/>
      <c r="AF10" s="1142"/>
      <c r="AG10" s="1142"/>
      <c r="AH10" s="1142"/>
      <c r="AI10" s="1142"/>
      <c r="AJ10" s="1142"/>
      <c r="AK10" s="1143"/>
    </row>
    <row r="11" spans="1:37" ht="13.35" customHeight="1" thickBot="1" x14ac:dyDescent="0.2">
      <c r="B11" s="5"/>
      <c r="C11" s="5"/>
      <c r="D11" s="5"/>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3.35" customHeight="1" x14ac:dyDescent="0.15">
      <c r="B12" s="7" t="s">
        <v>144</v>
      </c>
      <c r="C12" s="8"/>
      <c r="D12" s="9"/>
      <c r="E12" s="9"/>
      <c r="F12" s="9"/>
      <c r="G12" s="9"/>
      <c r="H12" s="9"/>
      <c r="I12" s="9"/>
      <c r="J12" s="9"/>
      <c r="K12" s="9"/>
      <c r="L12" s="9"/>
      <c r="M12" s="10"/>
      <c r="N12" s="5"/>
      <c r="O12" s="5"/>
      <c r="P12" s="5"/>
      <c r="Q12" s="5"/>
      <c r="R12" s="5"/>
      <c r="S12" s="1146" t="s">
        <v>145</v>
      </c>
      <c r="T12" s="1147"/>
      <c r="Z12" s="11" t="s">
        <v>146</v>
      </c>
      <c r="AA12" s="12"/>
      <c r="AB12" s="12"/>
      <c r="AC12" s="12"/>
      <c r="AD12" s="12"/>
      <c r="AE12" s="12"/>
      <c r="AF12" s="12"/>
      <c r="AG12" s="12"/>
      <c r="AH12" s="12"/>
      <c r="AI12" s="12"/>
      <c r="AJ12" s="12"/>
      <c r="AK12" s="13"/>
    </row>
    <row r="13" spans="1:37" ht="13.35" customHeight="1" x14ac:dyDescent="0.15">
      <c r="B13" s="14"/>
      <c r="C13" t="s">
        <v>147</v>
      </c>
      <c r="I13" s="15"/>
      <c r="J13" s="15"/>
      <c r="K13" s="15"/>
      <c r="M13" s="16"/>
      <c r="S13" s="1148"/>
      <c r="T13" s="1149"/>
      <c r="Z13" s="17"/>
      <c r="AA13" t="s">
        <v>148</v>
      </c>
      <c r="AF13" s="18"/>
      <c r="AG13" s="18"/>
      <c r="AH13" s="18"/>
      <c r="AK13" s="19"/>
    </row>
    <row r="14" spans="1:37" ht="13.35" customHeight="1" x14ac:dyDescent="0.15">
      <c r="B14" s="14"/>
      <c r="D14" s="1131"/>
      <c r="E14" s="1132"/>
      <c r="F14" s="1132"/>
      <c r="G14" s="1132"/>
      <c r="H14" s="1132"/>
      <c r="I14" s="1132"/>
      <c r="J14" s="1132"/>
      <c r="K14" s="1132"/>
      <c r="L14" s="1133"/>
      <c r="M14" s="20"/>
      <c r="S14" s="1148"/>
      <c r="T14" s="1149"/>
      <c r="Z14" s="14"/>
      <c r="AB14" s="1131"/>
      <c r="AC14" s="1132"/>
      <c r="AD14" s="1132"/>
      <c r="AE14" s="1132"/>
      <c r="AF14" s="1132"/>
      <c r="AG14" s="1132"/>
      <c r="AH14" s="1132"/>
      <c r="AI14" s="1132"/>
      <c r="AJ14" s="1133"/>
      <c r="AK14" s="20"/>
    </row>
    <row r="15" spans="1:37" ht="13.35" customHeight="1" x14ac:dyDescent="0.15">
      <c r="B15" s="14"/>
      <c r="D15" s="1134"/>
      <c r="E15" s="1135"/>
      <c r="F15" s="1135"/>
      <c r="G15" s="1135"/>
      <c r="H15" s="1135"/>
      <c r="I15" s="1135"/>
      <c r="J15" s="1135"/>
      <c r="K15" s="1135"/>
      <c r="L15" s="1136"/>
      <c r="M15" s="20"/>
      <c r="S15" s="1148"/>
      <c r="T15" s="1149"/>
      <c r="Z15" s="14"/>
      <c r="AB15" s="1134"/>
      <c r="AC15" s="1135"/>
      <c r="AD15" s="1135"/>
      <c r="AE15" s="1135"/>
      <c r="AF15" s="1135"/>
      <c r="AG15" s="1135"/>
      <c r="AH15" s="1135"/>
      <c r="AI15" s="1135"/>
      <c r="AJ15" s="1136"/>
      <c r="AK15" s="20"/>
    </row>
    <row r="16" spans="1:37" ht="13.35" customHeight="1" x14ac:dyDescent="0.15">
      <c r="B16" s="14"/>
      <c r="C16" t="s">
        <v>149</v>
      </c>
      <c r="I16" s="18"/>
      <c r="J16" s="18"/>
      <c r="K16" s="18"/>
      <c r="M16" s="20"/>
      <c r="S16" s="1148"/>
      <c r="T16" s="1149"/>
      <c r="Z16" s="14"/>
      <c r="AG16" s="18"/>
      <c r="AH16" s="18"/>
      <c r="AI16" s="18"/>
      <c r="AK16" s="20"/>
    </row>
    <row r="17" spans="2:37" ht="13.35" customHeight="1" x14ac:dyDescent="0.15">
      <c r="B17" s="14"/>
      <c r="D17" s="1131"/>
      <c r="E17" s="1132"/>
      <c r="F17" s="1132"/>
      <c r="G17" s="1132"/>
      <c r="H17" s="1132"/>
      <c r="I17" s="1132"/>
      <c r="J17" s="1132"/>
      <c r="K17" s="1132"/>
      <c r="L17" s="1133"/>
      <c r="M17" s="20"/>
      <c r="S17" s="1148"/>
      <c r="T17" s="1149"/>
      <c r="Z17" s="14"/>
      <c r="AB17" s="1131"/>
      <c r="AC17" s="1132"/>
      <c r="AD17" s="1132"/>
      <c r="AE17" s="1132"/>
      <c r="AF17" s="1132"/>
      <c r="AG17" s="1132"/>
      <c r="AH17" s="1132"/>
      <c r="AI17" s="1132"/>
      <c r="AJ17" s="1133"/>
      <c r="AK17" s="20"/>
    </row>
    <row r="18" spans="2:37" ht="13.35" customHeight="1" x14ac:dyDescent="0.15">
      <c r="B18" s="14"/>
      <c r="D18" s="1134"/>
      <c r="E18" s="1135"/>
      <c r="F18" s="1135"/>
      <c r="G18" s="1135"/>
      <c r="H18" s="1135"/>
      <c r="I18" s="1135"/>
      <c r="J18" s="1135"/>
      <c r="K18" s="1135"/>
      <c r="L18" s="1136"/>
      <c r="M18" s="20"/>
      <c r="S18" s="1148"/>
      <c r="T18" s="1149"/>
      <c r="Z18" s="14"/>
      <c r="AB18" s="1134"/>
      <c r="AC18" s="1135"/>
      <c r="AD18" s="1135"/>
      <c r="AE18" s="1135"/>
      <c r="AF18" s="1135"/>
      <c r="AG18" s="1135"/>
      <c r="AH18" s="1135"/>
      <c r="AI18" s="1135"/>
      <c r="AJ18" s="1136"/>
      <c r="AK18" s="20"/>
    </row>
    <row r="19" spans="2:37" ht="13.35" customHeight="1" x14ac:dyDescent="0.15">
      <c r="B19" s="14"/>
      <c r="D19" s="21"/>
      <c r="E19" s="21"/>
      <c r="F19" s="21"/>
      <c r="G19" s="21"/>
      <c r="H19" s="21"/>
      <c r="I19" s="21"/>
      <c r="J19" s="21"/>
      <c r="K19" s="21"/>
      <c r="L19" s="21"/>
      <c r="M19" s="20"/>
      <c r="S19" s="1148"/>
      <c r="T19" s="1149"/>
      <c r="V19" t="s">
        <v>150</v>
      </c>
      <c r="Z19" s="14"/>
      <c r="AK19" s="20"/>
    </row>
    <row r="20" spans="2:37" x14ac:dyDescent="0.15">
      <c r="B20" s="14"/>
      <c r="C20" s="5" t="s">
        <v>151</v>
      </c>
      <c r="F20" s="5" t="s">
        <v>152</v>
      </c>
      <c r="G20" s="1145"/>
      <c r="H20" s="1145"/>
      <c r="I20" s="1145"/>
      <c r="J20" s="1145"/>
      <c r="K20" s="1145"/>
      <c r="L20" s="5" t="s">
        <v>153</v>
      </c>
      <c r="M20" s="20"/>
      <c r="S20" s="1148"/>
      <c r="T20" s="1149"/>
      <c r="Z20" s="14"/>
      <c r="AB20" s="1131"/>
      <c r="AC20" s="1132"/>
      <c r="AD20" s="1132"/>
      <c r="AE20" s="1132"/>
      <c r="AF20" s="1132"/>
      <c r="AG20" s="1132"/>
      <c r="AH20" s="1132"/>
      <c r="AI20" s="1132"/>
      <c r="AJ20" s="1133"/>
      <c r="AK20" s="20"/>
    </row>
    <row r="21" spans="2:37" x14ac:dyDescent="0.15">
      <c r="B21" s="14"/>
      <c r="D21" s="1131"/>
      <c r="E21" s="1132"/>
      <c r="F21" s="1132"/>
      <c r="G21" s="1132"/>
      <c r="H21" s="1132"/>
      <c r="I21" s="1132"/>
      <c r="J21" s="1132"/>
      <c r="K21" s="1132"/>
      <c r="L21" s="1133"/>
      <c r="M21" s="20"/>
      <c r="S21" s="1148"/>
      <c r="T21" s="1149"/>
      <c r="Z21" s="14"/>
      <c r="AB21" s="1134"/>
      <c r="AC21" s="1135"/>
      <c r="AD21" s="1135"/>
      <c r="AE21" s="1135"/>
      <c r="AF21" s="1135"/>
      <c r="AG21" s="1135"/>
      <c r="AH21" s="1135"/>
      <c r="AI21" s="1135"/>
      <c r="AJ21" s="1136"/>
      <c r="AK21" s="20"/>
    </row>
    <row r="22" spans="2:37" x14ac:dyDescent="0.15">
      <c r="B22" s="14"/>
      <c r="D22" s="1134"/>
      <c r="E22" s="1135"/>
      <c r="F22" s="1135"/>
      <c r="G22" s="1135"/>
      <c r="H22" s="1135"/>
      <c r="I22" s="1135"/>
      <c r="J22" s="1135"/>
      <c r="K22" s="1135"/>
      <c r="L22" s="1136"/>
      <c r="M22" s="20"/>
      <c r="S22" s="1148"/>
      <c r="T22" s="1149"/>
      <c r="U22" s="22"/>
      <c r="X22" s="22"/>
      <c r="Y22" s="22"/>
      <c r="Z22" s="14"/>
      <c r="AK22" s="20"/>
    </row>
    <row r="23" spans="2:37" ht="13.35" customHeight="1" x14ac:dyDescent="0.15">
      <c r="B23" s="14"/>
      <c r="D23" s="21"/>
      <c r="E23" s="21"/>
      <c r="F23" s="21"/>
      <c r="G23" s="21"/>
      <c r="H23" s="21"/>
      <c r="I23" s="21"/>
      <c r="J23" s="21"/>
      <c r="K23" s="21"/>
      <c r="L23" s="21"/>
      <c r="M23" s="20"/>
      <c r="S23" s="1148"/>
      <c r="T23" s="1149"/>
      <c r="Z23" s="14"/>
      <c r="AB23" s="1131"/>
      <c r="AC23" s="1132"/>
      <c r="AD23" s="1132"/>
      <c r="AE23" s="1132"/>
      <c r="AF23" s="1132"/>
      <c r="AG23" s="1132"/>
      <c r="AH23" s="1132"/>
      <c r="AI23" s="1132"/>
      <c r="AJ23" s="1133"/>
      <c r="AK23" s="20"/>
    </row>
    <row r="24" spans="2:37" x14ac:dyDescent="0.15">
      <c r="B24" s="14"/>
      <c r="C24" s="5" t="s">
        <v>151</v>
      </c>
      <c r="F24" s="5" t="s">
        <v>152</v>
      </c>
      <c r="G24" s="1145"/>
      <c r="H24" s="1145"/>
      <c r="I24" s="1145"/>
      <c r="J24" s="1145"/>
      <c r="K24" s="1145"/>
      <c r="L24" s="5" t="s">
        <v>153</v>
      </c>
      <c r="M24" s="20"/>
      <c r="S24" s="1148"/>
      <c r="T24" s="1149"/>
      <c r="U24" s="5"/>
      <c r="V24" s="5"/>
      <c r="W24" s="5"/>
      <c r="X24" s="5"/>
      <c r="Y24" s="5"/>
      <c r="Z24" s="14"/>
      <c r="AB24" s="1134"/>
      <c r="AC24" s="1135"/>
      <c r="AD24" s="1135"/>
      <c r="AE24" s="1135"/>
      <c r="AF24" s="1135"/>
      <c r="AG24" s="1135"/>
      <c r="AH24" s="1135"/>
      <c r="AI24" s="1135"/>
      <c r="AJ24" s="1136"/>
      <c r="AK24" s="20"/>
    </row>
    <row r="25" spans="2:37" x14ac:dyDescent="0.15">
      <c r="B25" s="14"/>
      <c r="D25" s="1131"/>
      <c r="E25" s="1132"/>
      <c r="F25" s="1132"/>
      <c r="G25" s="1132"/>
      <c r="H25" s="1132"/>
      <c r="I25" s="1132"/>
      <c r="J25" s="1132"/>
      <c r="K25" s="1132"/>
      <c r="L25" s="1133"/>
      <c r="M25" s="20"/>
      <c r="S25" s="1148"/>
      <c r="T25" s="1149"/>
      <c r="Z25" s="14"/>
      <c r="AK25" s="20"/>
    </row>
    <row r="26" spans="2:37" x14ac:dyDescent="0.15">
      <c r="B26" s="14"/>
      <c r="D26" s="1134"/>
      <c r="E26" s="1135"/>
      <c r="F26" s="1135"/>
      <c r="G26" s="1135"/>
      <c r="H26" s="1135"/>
      <c r="I26" s="1135"/>
      <c r="J26" s="1135"/>
      <c r="K26" s="1135"/>
      <c r="L26" s="1136"/>
      <c r="M26" s="20"/>
      <c r="S26" s="1148"/>
      <c r="T26" s="1149"/>
      <c r="Z26" s="14"/>
      <c r="AB26" s="1131"/>
      <c r="AC26" s="1132"/>
      <c r="AD26" s="1132"/>
      <c r="AE26" s="1132"/>
      <c r="AF26" s="1132"/>
      <c r="AG26" s="1132"/>
      <c r="AH26" s="1132"/>
      <c r="AI26" s="1132"/>
      <c r="AJ26" s="1133"/>
      <c r="AK26" s="20"/>
    </row>
    <row r="27" spans="2:37" ht="13.35" customHeight="1" x14ac:dyDescent="0.15">
      <c r="B27" s="14"/>
      <c r="D27" s="21"/>
      <c r="E27" s="21"/>
      <c r="F27" s="21"/>
      <c r="G27" s="21"/>
      <c r="H27" s="21"/>
      <c r="I27" s="21"/>
      <c r="J27" s="21"/>
      <c r="K27" s="21"/>
      <c r="L27" s="21"/>
      <c r="M27" s="20"/>
      <c r="S27" s="1148"/>
      <c r="T27" s="1149"/>
      <c r="Z27" s="14"/>
      <c r="AB27" s="1134"/>
      <c r="AC27" s="1135"/>
      <c r="AD27" s="1135"/>
      <c r="AE27" s="1135"/>
      <c r="AF27" s="1135"/>
      <c r="AG27" s="1135"/>
      <c r="AH27" s="1135"/>
      <c r="AI27" s="1135"/>
      <c r="AJ27" s="1136"/>
      <c r="AK27" s="20"/>
    </row>
    <row r="28" spans="2:37" x14ac:dyDescent="0.15">
      <c r="B28" s="14"/>
      <c r="C28" s="5" t="s">
        <v>151</v>
      </c>
      <c r="F28" s="5" t="s">
        <v>152</v>
      </c>
      <c r="G28" s="1145"/>
      <c r="H28" s="1145"/>
      <c r="I28" s="1145"/>
      <c r="J28" s="1145"/>
      <c r="K28" s="1145"/>
      <c r="L28" s="5" t="s">
        <v>153</v>
      </c>
      <c r="M28" s="20"/>
      <c r="S28" s="1148"/>
      <c r="T28" s="1149"/>
      <c r="Z28" s="14"/>
      <c r="AA28" t="s">
        <v>154</v>
      </c>
      <c r="AK28" s="20"/>
    </row>
    <row r="29" spans="2:37" x14ac:dyDescent="0.15">
      <c r="B29" s="14"/>
      <c r="D29" s="1131"/>
      <c r="E29" s="1132"/>
      <c r="F29" s="1132"/>
      <c r="G29" s="1132"/>
      <c r="H29" s="1132"/>
      <c r="I29" s="1132"/>
      <c r="J29" s="1132"/>
      <c r="K29" s="1132"/>
      <c r="L29" s="1133"/>
      <c r="M29" s="20"/>
      <c r="S29" s="1148"/>
      <c r="T29" s="1149"/>
      <c r="Z29" s="14"/>
      <c r="AB29" s="1131"/>
      <c r="AC29" s="1132"/>
      <c r="AD29" s="1132"/>
      <c r="AE29" s="1132"/>
      <c r="AF29" s="1132"/>
      <c r="AG29" s="1132"/>
      <c r="AH29" s="1132"/>
      <c r="AI29" s="1132"/>
      <c r="AJ29" s="1133"/>
      <c r="AK29" s="20"/>
    </row>
    <row r="30" spans="2:37" x14ac:dyDescent="0.15">
      <c r="B30" s="14"/>
      <c r="D30" s="1134"/>
      <c r="E30" s="1135"/>
      <c r="F30" s="1135"/>
      <c r="G30" s="1135"/>
      <c r="H30" s="1135"/>
      <c r="I30" s="1135"/>
      <c r="J30" s="1135"/>
      <c r="K30" s="1135"/>
      <c r="L30" s="1136"/>
      <c r="M30" s="20"/>
      <c r="S30" s="1148"/>
      <c r="T30" s="1149"/>
      <c r="U30" s="22"/>
      <c r="X30" s="22"/>
      <c r="Y30" s="22"/>
      <c r="Z30" s="14"/>
      <c r="AB30" s="1134"/>
      <c r="AC30" s="1135"/>
      <c r="AD30" s="1135"/>
      <c r="AE30" s="1135"/>
      <c r="AF30" s="1135"/>
      <c r="AG30" s="1135"/>
      <c r="AH30" s="1135"/>
      <c r="AI30" s="1135"/>
      <c r="AJ30" s="1136"/>
      <c r="AK30" s="20"/>
    </row>
    <row r="31" spans="2:37" ht="13.35" customHeight="1" x14ac:dyDescent="0.15">
      <c r="B31" s="14"/>
      <c r="D31" s="21"/>
      <c r="E31" s="21"/>
      <c r="F31" s="21"/>
      <c r="G31" s="21"/>
      <c r="H31" s="21"/>
      <c r="I31" s="21"/>
      <c r="J31" s="21"/>
      <c r="K31" s="21"/>
      <c r="L31" s="21"/>
      <c r="M31" s="20"/>
      <c r="S31" s="1148"/>
      <c r="T31" s="1149"/>
      <c r="Z31" s="14"/>
      <c r="AK31" s="20"/>
    </row>
    <row r="32" spans="2:37" x14ac:dyDescent="0.15">
      <c r="B32" s="14"/>
      <c r="C32" s="5" t="s">
        <v>151</v>
      </c>
      <c r="F32" s="5" t="s">
        <v>152</v>
      </c>
      <c r="G32" s="1145"/>
      <c r="H32" s="1145"/>
      <c r="I32" s="1145"/>
      <c r="J32" s="1145"/>
      <c r="K32" s="1145"/>
      <c r="L32" s="5" t="s">
        <v>153</v>
      </c>
      <c r="M32" s="20"/>
      <c r="S32" s="1148"/>
      <c r="T32" s="1149"/>
      <c r="U32" s="5"/>
      <c r="V32" s="5"/>
      <c r="W32" s="5"/>
      <c r="X32" s="5"/>
      <c r="Y32" s="5"/>
      <c r="Z32" s="14"/>
      <c r="AB32" s="1131"/>
      <c r="AC32" s="1132"/>
      <c r="AD32" s="1132"/>
      <c r="AE32" s="1132"/>
      <c r="AF32" s="1132"/>
      <c r="AG32" s="1132"/>
      <c r="AH32" s="1132"/>
      <c r="AI32" s="1132"/>
      <c r="AJ32" s="1133"/>
      <c r="AK32" s="20"/>
    </row>
    <row r="33" spans="2:37" x14ac:dyDescent="0.15">
      <c r="B33" s="14"/>
      <c r="D33" s="1131"/>
      <c r="E33" s="1132"/>
      <c r="F33" s="1132"/>
      <c r="G33" s="1132"/>
      <c r="H33" s="1132"/>
      <c r="I33" s="1132"/>
      <c r="J33" s="1132"/>
      <c r="K33" s="1132"/>
      <c r="L33" s="1133"/>
      <c r="M33" s="20"/>
      <c r="S33" s="1148"/>
      <c r="T33" s="1149"/>
      <c r="Z33" s="14"/>
      <c r="AB33" s="1134"/>
      <c r="AC33" s="1135"/>
      <c r="AD33" s="1135"/>
      <c r="AE33" s="1135"/>
      <c r="AF33" s="1135"/>
      <c r="AG33" s="1135"/>
      <c r="AH33" s="1135"/>
      <c r="AI33" s="1135"/>
      <c r="AJ33" s="1136"/>
      <c r="AK33" s="20"/>
    </row>
    <row r="34" spans="2:37" x14ac:dyDescent="0.15">
      <c r="B34" s="14"/>
      <c r="D34" s="1134"/>
      <c r="E34" s="1135"/>
      <c r="F34" s="1135"/>
      <c r="G34" s="1135"/>
      <c r="H34" s="1135"/>
      <c r="I34" s="1135"/>
      <c r="J34" s="1135"/>
      <c r="K34" s="1135"/>
      <c r="L34" s="1136"/>
      <c r="M34" s="20"/>
      <c r="S34" s="1148"/>
      <c r="T34" s="1149"/>
      <c r="Z34" s="14"/>
      <c r="AK34" s="20"/>
    </row>
    <row r="35" spans="2:37" ht="13.35" customHeight="1" x14ac:dyDescent="0.15">
      <c r="B35" s="14"/>
      <c r="D35" s="21"/>
      <c r="E35" s="21"/>
      <c r="F35" s="21"/>
      <c r="G35" s="21"/>
      <c r="H35" s="21"/>
      <c r="I35" s="21"/>
      <c r="J35" s="21"/>
      <c r="K35" s="21"/>
      <c r="L35" s="21"/>
      <c r="M35" s="20"/>
      <c r="S35" s="1148"/>
      <c r="T35" s="1149"/>
      <c r="Z35" s="14"/>
      <c r="AB35" s="1131"/>
      <c r="AC35" s="1132"/>
      <c r="AD35" s="1132"/>
      <c r="AE35" s="1132"/>
      <c r="AF35" s="1132"/>
      <c r="AG35" s="1132"/>
      <c r="AH35" s="1132"/>
      <c r="AI35" s="1132"/>
      <c r="AJ35" s="1133"/>
      <c r="AK35" s="20"/>
    </row>
    <row r="36" spans="2:37" x14ac:dyDescent="0.15">
      <c r="B36" s="14"/>
      <c r="C36" s="5" t="s">
        <v>151</v>
      </c>
      <c r="F36" s="5" t="s">
        <v>152</v>
      </c>
      <c r="G36" s="1145"/>
      <c r="H36" s="1145"/>
      <c r="I36" s="1145"/>
      <c r="J36" s="1145"/>
      <c r="K36" s="1145"/>
      <c r="L36" s="5" t="s">
        <v>153</v>
      </c>
      <c r="M36" s="20"/>
      <c r="S36" s="1148"/>
      <c r="T36" s="1149"/>
      <c r="Z36" s="14"/>
      <c r="AB36" s="1134"/>
      <c r="AC36" s="1135"/>
      <c r="AD36" s="1135"/>
      <c r="AE36" s="1135"/>
      <c r="AF36" s="1135"/>
      <c r="AG36" s="1135"/>
      <c r="AH36" s="1135"/>
      <c r="AI36" s="1135"/>
      <c r="AJ36" s="1136"/>
      <c r="AK36" s="20"/>
    </row>
    <row r="37" spans="2:37" x14ac:dyDescent="0.15">
      <c r="B37" s="14"/>
      <c r="D37" s="1131"/>
      <c r="E37" s="1132"/>
      <c r="F37" s="1132"/>
      <c r="G37" s="1132"/>
      <c r="H37" s="1132"/>
      <c r="I37" s="1132"/>
      <c r="J37" s="1132"/>
      <c r="K37" s="1132"/>
      <c r="L37" s="1133"/>
      <c r="M37" s="20"/>
      <c r="S37" s="1148"/>
      <c r="T37" s="1149"/>
      <c r="Z37" s="14"/>
      <c r="AK37" s="20"/>
    </row>
    <row r="38" spans="2:37" x14ac:dyDescent="0.15">
      <c r="B38" s="14"/>
      <c r="D38" s="1134"/>
      <c r="E38" s="1135"/>
      <c r="F38" s="1135"/>
      <c r="G38" s="1135"/>
      <c r="H38" s="1135"/>
      <c r="I38" s="1135"/>
      <c r="J38" s="1135"/>
      <c r="K38" s="1135"/>
      <c r="L38" s="1136"/>
      <c r="M38" s="20"/>
      <c r="S38" s="1148"/>
      <c r="T38" s="1149"/>
      <c r="U38" s="22"/>
      <c r="X38" s="22"/>
      <c r="Y38" s="22"/>
      <c r="Z38" s="14"/>
      <c r="AB38" s="1131"/>
      <c r="AC38" s="1132"/>
      <c r="AD38" s="1132"/>
      <c r="AE38" s="1132"/>
      <c r="AF38" s="1132"/>
      <c r="AG38" s="1132"/>
      <c r="AH38" s="1132"/>
      <c r="AI38" s="1132"/>
      <c r="AJ38" s="1133"/>
      <c r="AK38" s="20"/>
    </row>
    <row r="39" spans="2:37" ht="13.35" customHeight="1" x14ac:dyDescent="0.15">
      <c r="B39" s="14"/>
      <c r="D39" s="21"/>
      <c r="E39" s="21"/>
      <c r="F39" s="21"/>
      <c r="G39" s="21"/>
      <c r="H39" s="21"/>
      <c r="I39" s="21"/>
      <c r="J39" s="21"/>
      <c r="K39" s="21"/>
      <c r="L39" s="21"/>
      <c r="M39" s="20"/>
      <c r="S39" s="1148"/>
      <c r="T39" s="1149"/>
      <c r="Z39" s="14"/>
      <c r="AB39" s="1134"/>
      <c r="AC39" s="1135"/>
      <c r="AD39" s="1135"/>
      <c r="AE39" s="1135"/>
      <c r="AF39" s="1135"/>
      <c r="AG39" s="1135"/>
      <c r="AH39" s="1135"/>
      <c r="AI39" s="1135"/>
      <c r="AJ39" s="1136"/>
      <c r="AK39" s="20"/>
    </row>
    <row r="40" spans="2:37" x14ac:dyDescent="0.15">
      <c r="B40" s="14"/>
      <c r="C40" s="5" t="s">
        <v>151</v>
      </c>
      <c r="F40" s="5" t="s">
        <v>152</v>
      </c>
      <c r="G40" s="1145"/>
      <c r="H40" s="1145"/>
      <c r="I40" s="1145"/>
      <c r="J40" s="1145"/>
      <c r="K40" s="1145"/>
      <c r="L40" s="5" t="s">
        <v>153</v>
      </c>
      <c r="M40" s="20"/>
      <c r="S40" s="1148"/>
      <c r="T40" s="1149"/>
      <c r="U40" s="5"/>
      <c r="V40" s="5"/>
      <c r="W40" s="5"/>
      <c r="X40" s="5"/>
      <c r="Y40" s="5"/>
      <c r="Z40" s="14"/>
      <c r="AK40" s="20"/>
    </row>
    <row r="41" spans="2:37" x14ac:dyDescent="0.15">
      <c r="B41" s="14"/>
      <c r="D41" s="1131"/>
      <c r="E41" s="1132"/>
      <c r="F41" s="1132"/>
      <c r="G41" s="1132"/>
      <c r="H41" s="1132"/>
      <c r="I41" s="1132"/>
      <c r="J41" s="1132"/>
      <c r="K41" s="1132"/>
      <c r="L41" s="1133"/>
      <c r="M41" s="20"/>
      <c r="S41" s="1148"/>
      <c r="T41" s="1149"/>
      <c r="Z41" s="14"/>
      <c r="AB41" s="1131"/>
      <c r="AC41" s="1132"/>
      <c r="AD41" s="1132"/>
      <c r="AE41" s="1132"/>
      <c r="AF41" s="1132"/>
      <c r="AG41" s="1132"/>
      <c r="AH41" s="1132"/>
      <c r="AI41" s="1132"/>
      <c r="AJ41" s="1133"/>
      <c r="AK41" s="20"/>
    </row>
    <row r="42" spans="2:37" x14ac:dyDescent="0.15">
      <c r="B42" s="14"/>
      <c r="D42" s="1134"/>
      <c r="E42" s="1135"/>
      <c r="F42" s="1135"/>
      <c r="G42" s="1135"/>
      <c r="H42" s="1135"/>
      <c r="I42" s="1135"/>
      <c r="J42" s="1135"/>
      <c r="K42" s="1135"/>
      <c r="L42" s="1136"/>
      <c r="M42" s="20"/>
      <c r="S42" s="1148"/>
      <c r="T42" s="1149"/>
      <c r="Z42" s="14"/>
      <c r="AB42" s="1134"/>
      <c r="AC42" s="1135"/>
      <c r="AD42" s="1135"/>
      <c r="AE42" s="1135"/>
      <c r="AF42" s="1135"/>
      <c r="AG42" s="1135"/>
      <c r="AH42" s="1135"/>
      <c r="AI42" s="1135"/>
      <c r="AJ42" s="1136"/>
      <c r="AK42" s="20"/>
    </row>
    <row r="43" spans="2:37" ht="13.35" customHeight="1" thickBot="1" x14ac:dyDescent="0.2">
      <c r="B43" s="14"/>
      <c r="D43" s="23"/>
      <c r="E43" s="23"/>
      <c r="F43" s="23"/>
      <c r="G43" s="23"/>
      <c r="H43" s="4"/>
      <c r="I43" s="4"/>
      <c r="J43" s="4"/>
      <c r="K43" s="4"/>
      <c r="L43" s="4"/>
      <c r="M43" s="20"/>
      <c r="S43" s="1148"/>
      <c r="T43" s="1149"/>
      <c r="Z43" s="24"/>
      <c r="AA43" s="25"/>
      <c r="AB43" s="25"/>
      <c r="AC43" s="25"/>
      <c r="AD43" s="25"/>
      <c r="AE43" s="25"/>
      <c r="AF43" s="25"/>
      <c r="AG43" s="25"/>
      <c r="AH43" s="25"/>
      <c r="AI43" s="25"/>
      <c r="AJ43" s="25"/>
      <c r="AK43" s="26"/>
    </row>
    <row r="44" spans="2:37" ht="13.35" customHeight="1" thickBot="1" x14ac:dyDescent="0.2">
      <c r="B44" s="14"/>
      <c r="C44" s="5" t="s">
        <v>151</v>
      </c>
      <c r="E44" s="5"/>
      <c r="F44" s="5" t="s">
        <v>152</v>
      </c>
      <c r="G44" s="1145"/>
      <c r="H44" s="1145"/>
      <c r="I44" s="1145"/>
      <c r="J44" s="1145"/>
      <c r="K44" s="1145"/>
      <c r="L44" s="5" t="s">
        <v>153</v>
      </c>
      <c r="M44" s="20"/>
      <c r="S44" s="1148"/>
      <c r="T44" s="1149"/>
    </row>
    <row r="45" spans="2:37" ht="13.35" customHeight="1" x14ac:dyDescent="0.15">
      <c r="B45" s="14"/>
      <c r="D45" s="1131"/>
      <c r="E45" s="1132"/>
      <c r="F45" s="1132"/>
      <c r="G45" s="1132"/>
      <c r="H45" s="1132"/>
      <c r="I45" s="1132"/>
      <c r="J45" s="1132"/>
      <c r="K45" s="1132"/>
      <c r="L45" s="1133"/>
      <c r="M45" s="20"/>
      <c r="S45" s="1148"/>
      <c r="T45" s="1149"/>
      <c r="Z45" s="27" t="s">
        <v>155</v>
      </c>
      <c r="AA45" s="28"/>
      <c r="AB45" s="29"/>
      <c r="AC45" s="29"/>
      <c r="AD45" s="29"/>
      <c r="AE45" s="29"/>
      <c r="AF45" s="30"/>
      <c r="AG45" s="30"/>
      <c r="AH45" s="30"/>
      <c r="AI45" s="30"/>
      <c r="AJ45" s="30"/>
      <c r="AK45" s="31"/>
    </row>
    <row r="46" spans="2:37" ht="13.35" customHeight="1" x14ac:dyDescent="0.15">
      <c r="B46" s="14"/>
      <c r="D46" s="1134"/>
      <c r="E46" s="1135"/>
      <c r="F46" s="1135"/>
      <c r="G46" s="1135"/>
      <c r="H46" s="1135"/>
      <c r="I46" s="1135"/>
      <c r="J46" s="1135"/>
      <c r="K46" s="1135"/>
      <c r="L46" s="1136"/>
      <c r="M46" s="20"/>
      <c r="N46" t="s">
        <v>156</v>
      </c>
      <c r="S46" s="1148"/>
      <c r="T46" s="1149"/>
      <c r="Z46" s="14"/>
      <c r="AB46" s="1131"/>
      <c r="AC46" s="1132"/>
      <c r="AD46" s="1132"/>
      <c r="AE46" s="1132"/>
      <c r="AF46" s="1132"/>
      <c r="AG46" s="1132"/>
      <c r="AH46" s="1132"/>
      <c r="AI46" s="1132"/>
      <c r="AJ46" s="1133"/>
      <c r="AK46" s="20"/>
    </row>
    <row r="47" spans="2:37" ht="13.35" customHeight="1" x14ac:dyDescent="0.15">
      <c r="B47" s="14"/>
      <c r="D47" s="21"/>
      <c r="E47" s="21"/>
      <c r="F47" s="21"/>
      <c r="G47" s="21"/>
      <c r="H47" s="21"/>
      <c r="I47" s="21"/>
      <c r="J47" s="21"/>
      <c r="K47" s="21"/>
      <c r="L47" s="21"/>
      <c r="M47" s="20"/>
      <c r="S47" s="1148"/>
      <c r="T47" s="1149"/>
      <c r="Z47" s="14"/>
      <c r="AB47" s="1134"/>
      <c r="AC47" s="1135"/>
      <c r="AD47" s="1135"/>
      <c r="AE47" s="1135"/>
      <c r="AF47" s="1135"/>
      <c r="AG47" s="1135"/>
      <c r="AH47" s="1135"/>
      <c r="AI47" s="1135"/>
      <c r="AJ47" s="1136"/>
      <c r="AK47" s="20"/>
    </row>
    <row r="48" spans="2:37" ht="13.35" customHeight="1" x14ac:dyDescent="0.15">
      <c r="B48" s="14"/>
      <c r="C48" s="5" t="s">
        <v>151</v>
      </c>
      <c r="F48" s="5" t="s">
        <v>152</v>
      </c>
      <c r="G48" s="1145"/>
      <c r="H48" s="1145"/>
      <c r="I48" s="1145"/>
      <c r="J48" s="1145"/>
      <c r="K48" s="1145"/>
      <c r="L48" s="5" t="s">
        <v>153</v>
      </c>
      <c r="M48" s="20"/>
      <c r="S48" s="1148"/>
      <c r="T48" s="1149"/>
      <c r="Z48" s="14"/>
      <c r="AK48" s="20"/>
    </row>
    <row r="49" spans="2:37" ht="13.35" customHeight="1" x14ac:dyDescent="0.15">
      <c r="B49" s="14"/>
      <c r="D49" s="1131"/>
      <c r="E49" s="1132"/>
      <c r="F49" s="1132"/>
      <c r="G49" s="1132"/>
      <c r="H49" s="1132"/>
      <c r="I49" s="1132"/>
      <c r="J49" s="1132"/>
      <c r="K49" s="1132"/>
      <c r="L49" s="1133"/>
      <c r="M49" s="20"/>
      <c r="S49" s="1148"/>
      <c r="T49" s="1149"/>
      <c r="V49" t="s">
        <v>150</v>
      </c>
      <c r="Z49" s="14"/>
      <c r="AB49" s="1131"/>
      <c r="AC49" s="1132"/>
      <c r="AD49" s="1132"/>
      <c r="AE49" s="1132"/>
      <c r="AF49" s="1132"/>
      <c r="AG49" s="1132"/>
      <c r="AH49" s="1132"/>
      <c r="AI49" s="1132"/>
      <c r="AJ49" s="1133"/>
      <c r="AK49" s="20"/>
    </row>
    <row r="50" spans="2:37" ht="13.35" customHeight="1" x14ac:dyDescent="0.15">
      <c r="B50" s="14"/>
      <c r="D50" s="1134"/>
      <c r="E50" s="1135"/>
      <c r="F50" s="1135"/>
      <c r="G50" s="1135"/>
      <c r="H50" s="1135"/>
      <c r="I50" s="1135"/>
      <c r="J50" s="1135"/>
      <c r="K50" s="1135"/>
      <c r="L50" s="1136"/>
      <c r="M50" s="20"/>
      <c r="S50" s="1148"/>
      <c r="T50" s="1149"/>
      <c r="Z50" s="14"/>
      <c r="AB50" s="1134"/>
      <c r="AC50" s="1135"/>
      <c r="AD50" s="1135"/>
      <c r="AE50" s="1135"/>
      <c r="AF50" s="1135"/>
      <c r="AG50" s="1135"/>
      <c r="AH50" s="1135"/>
      <c r="AI50" s="1135"/>
      <c r="AJ50" s="1136"/>
      <c r="AK50" s="20"/>
    </row>
    <row r="51" spans="2:37" ht="13.35" customHeight="1" x14ac:dyDescent="0.15">
      <c r="B51" s="14"/>
      <c r="D51" s="23"/>
      <c r="E51" s="23"/>
      <c r="F51" s="23"/>
      <c r="G51" s="23"/>
      <c r="H51" s="4"/>
      <c r="I51" s="4"/>
      <c r="J51" s="4"/>
      <c r="K51" s="4"/>
      <c r="L51" s="4"/>
      <c r="M51" s="20"/>
      <c r="S51" s="1148"/>
      <c r="T51" s="1149"/>
      <c r="Z51" s="14"/>
      <c r="AK51" s="20"/>
    </row>
    <row r="52" spans="2:37" ht="13.35" customHeight="1" thickBot="1" x14ac:dyDescent="0.2">
      <c r="B52" s="14"/>
      <c r="C52" s="5" t="s">
        <v>151</v>
      </c>
      <c r="E52" s="5"/>
      <c r="F52" s="5" t="s">
        <v>152</v>
      </c>
      <c r="G52" s="1145"/>
      <c r="H52" s="1145"/>
      <c r="I52" s="1145"/>
      <c r="J52" s="1145"/>
      <c r="K52" s="1145"/>
      <c r="L52" s="5" t="s">
        <v>153</v>
      </c>
      <c r="M52" s="20"/>
      <c r="S52" s="1148"/>
      <c r="T52" s="1149"/>
      <c r="Z52" s="24"/>
      <c r="AA52" s="25"/>
      <c r="AB52" s="25"/>
      <c r="AC52" s="25"/>
      <c r="AD52" s="25"/>
      <c r="AE52" s="25"/>
      <c r="AF52" s="25"/>
      <c r="AG52" s="25"/>
      <c r="AH52" s="25"/>
      <c r="AI52" s="25"/>
      <c r="AJ52" s="25"/>
      <c r="AK52" s="26"/>
    </row>
    <row r="53" spans="2:37" ht="13.35" customHeight="1" thickBot="1" x14ac:dyDescent="0.2">
      <c r="B53" s="14"/>
      <c r="D53" s="1131"/>
      <c r="E53" s="1132"/>
      <c r="F53" s="1132"/>
      <c r="G53" s="1132"/>
      <c r="H53" s="1132"/>
      <c r="I53" s="1132"/>
      <c r="J53" s="1132"/>
      <c r="K53" s="1132"/>
      <c r="L53" s="1133"/>
      <c r="M53" s="20"/>
      <c r="S53" s="1148"/>
      <c r="T53" s="1149"/>
    </row>
    <row r="54" spans="2:37" ht="13.35" customHeight="1" x14ac:dyDescent="0.15">
      <c r="B54" s="14"/>
      <c r="D54" s="1134"/>
      <c r="E54" s="1135"/>
      <c r="F54" s="1135"/>
      <c r="G54" s="1135"/>
      <c r="H54" s="1135"/>
      <c r="I54" s="1135"/>
      <c r="J54" s="1135"/>
      <c r="K54" s="1135"/>
      <c r="L54" s="1136"/>
      <c r="M54" s="20"/>
      <c r="S54" s="1148"/>
      <c r="T54" s="1149"/>
      <c r="U54" s="22"/>
      <c r="V54" s="22"/>
      <c r="X54" s="22"/>
      <c r="Y54" s="22"/>
      <c r="Z54" s="11" t="s">
        <v>157</v>
      </c>
      <c r="AA54" s="12"/>
      <c r="AB54" s="12"/>
      <c r="AC54" s="12"/>
      <c r="AD54" s="12"/>
      <c r="AE54" s="12"/>
      <c r="AF54" s="12"/>
      <c r="AG54" s="12"/>
      <c r="AH54" s="12"/>
      <c r="AI54" s="12"/>
      <c r="AJ54" s="12"/>
      <c r="AK54" s="13"/>
    </row>
    <row r="55" spans="2:37" ht="13.35" customHeight="1" x14ac:dyDescent="0.15">
      <c r="B55" s="14"/>
      <c r="D55" s="21"/>
      <c r="E55" s="21"/>
      <c r="F55" s="21"/>
      <c r="G55" s="21"/>
      <c r="H55" s="21"/>
      <c r="I55" s="21"/>
      <c r="J55" s="21"/>
      <c r="K55" s="21"/>
      <c r="L55" s="21"/>
      <c r="M55" s="20"/>
      <c r="S55" s="1148"/>
      <c r="T55" s="1149"/>
      <c r="Z55" s="14"/>
      <c r="AB55" s="820"/>
      <c r="AC55" s="820"/>
      <c r="AD55" s="820"/>
      <c r="AE55" s="820"/>
      <c r="AF55" s="820"/>
      <c r="AG55" s="820"/>
      <c r="AH55" s="820"/>
      <c r="AI55" s="820"/>
      <c r="AJ55" s="820"/>
      <c r="AK55" s="20"/>
    </row>
    <row r="56" spans="2:37" ht="13.35" customHeight="1" x14ac:dyDescent="0.15">
      <c r="B56" s="14"/>
      <c r="C56" s="5" t="s">
        <v>151</v>
      </c>
      <c r="F56" s="5" t="s">
        <v>152</v>
      </c>
      <c r="G56" s="1145"/>
      <c r="H56" s="1145"/>
      <c r="I56" s="1145"/>
      <c r="J56" s="1145"/>
      <c r="K56" s="1145"/>
      <c r="L56" s="5" t="s">
        <v>153</v>
      </c>
      <c r="M56" s="20"/>
      <c r="S56" s="1148"/>
      <c r="T56" s="1149"/>
      <c r="U56" s="5"/>
      <c r="X56" s="5"/>
      <c r="Y56" s="5"/>
      <c r="Z56" s="17"/>
      <c r="AA56" t="s">
        <v>148</v>
      </c>
      <c r="AF56" s="18"/>
      <c r="AG56" s="18"/>
      <c r="AH56" s="18"/>
      <c r="AK56" s="19"/>
    </row>
    <row r="57" spans="2:37" x14ac:dyDescent="0.15">
      <c r="B57" s="14"/>
      <c r="D57" s="1131"/>
      <c r="E57" s="1132"/>
      <c r="F57" s="1132"/>
      <c r="G57" s="1132"/>
      <c r="H57" s="1132"/>
      <c r="I57" s="1132"/>
      <c r="J57" s="1132"/>
      <c r="K57" s="1132"/>
      <c r="L57" s="1133"/>
      <c r="M57" s="20"/>
      <c r="S57" s="1148"/>
      <c r="T57" s="1149"/>
      <c r="Z57" s="14"/>
      <c r="AB57" s="1131"/>
      <c r="AC57" s="1132"/>
      <c r="AD57" s="1132"/>
      <c r="AE57" s="1132"/>
      <c r="AF57" s="1132"/>
      <c r="AG57" s="1132"/>
      <c r="AH57" s="1132"/>
      <c r="AI57" s="1132"/>
      <c r="AJ57" s="1133"/>
      <c r="AK57" s="20"/>
    </row>
    <row r="58" spans="2:37" x14ac:dyDescent="0.15">
      <c r="B58" s="14"/>
      <c r="D58" s="1134"/>
      <c r="E58" s="1135"/>
      <c r="F58" s="1135"/>
      <c r="G58" s="1135"/>
      <c r="H58" s="1135"/>
      <c r="I58" s="1135"/>
      <c r="J58" s="1135"/>
      <c r="K58" s="1135"/>
      <c r="L58" s="1136"/>
      <c r="M58" s="20"/>
      <c r="S58" s="1148"/>
      <c r="T58" s="1149"/>
      <c r="V58" t="s">
        <v>150</v>
      </c>
      <c r="Z58" s="14"/>
      <c r="AB58" s="1134"/>
      <c r="AC58" s="1135"/>
      <c r="AD58" s="1135"/>
      <c r="AE58" s="1135"/>
      <c r="AF58" s="1135"/>
      <c r="AG58" s="1135"/>
      <c r="AH58" s="1135"/>
      <c r="AI58" s="1135"/>
      <c r="AJ58" s="1136"/>
      <c r="AK58" s="20"/>
    </row>
    <row r="59" spans="2:37" ht="14.25" thickBot="1" x14ac:dyDescent="0.2">
      <c r="B59" s="24"/>
      <c r="C59" s="25"/>
      <c r="D59" s="25"/>
      <c r="E59" s="25"/>
      <c r="F59" s="25"/>
      <c r="G59" s="25"/>
      <c r="H59" s="25"/>
      <c r="I59" s="25"/>
      <c r="J59" s="25"/>
      <c r="K59" s="25"/>
      <c r="L59" s="25"/>
      <c r="M59" s="26"/>
      <c r="S59" s="1148"/>
      <c r="T59" s="1149"/>
      <c r="Z59" s="14"/>
      <c r="AG59" s="18"/>
      <c r="AH59" s="18"/>
      <c r="AI59" s="18"/>
      <c r="AK59" s="20"/>
    </row>
    <row r="60" spans="2:37" ht="13.35" customHeight="1" thickBot="1" x14ac:dyDescent="0.2">
      <c r="D60" s="28"/>
      <c r="E60" s="28"/>
      <c r="F60" s="28"/>
      <c r="G60" s="28"/>
      <c r="H60" s="28"/>
      <c r="I60" s="28"/>
      <c r="J60" s="28"/>
      <c r="K60" s="28"/>
      <c r="L60" s="28"/>
      <c r="S60" s="1148"/>
      <c r="T60" s="1149"/>
      <c r="Z60" s="14"/>
      <c r="AA60" t="s">
        <v>154</v>
      </c>
      <c r="AF60" s="18"/>
      <c r="AG60" s="18"/>
      <c r="AH60" s="18"/>
      <c r="AK60" s="20"/>
    </row>
    <row r="61" spans="2:37" x14ac:dyDescent="0.15">
      <c r="B61" s="27" t="s">
        <v>158</v>
      </c>
      <c r="C61" s="32"/>
      <c r="D61" s="28"/>
      <c r="E61" s="28"/>
      <c r="F61" s="28"/>
      <c r="G61" s="28"/>
      <c r="H61" s="28"/>
      <c r="I61" s="28"/>
      <c r="J61" s="28"/>
      <c r="K61" s="28"/>
      <c r="L61" s="28"/>
      <c r="M61" s="31"/>
      <c r="S61" s="1148"/>
      <c r="T61" s="1149"/>
      <c r="Z61" s="14"/>
      <c r="AB61" s="1131"/>
      <c r="AC61" s="1132"/>
      <c r="AD61" s="1132"/>
      <c r="AE61" s="1132"/>
      <c r="AF61" s="1132"/>
      <c r="AG61" s="1132"/>
      <c r="AH61" s="1132"/>
      <c r="AI61" s="1132"/>
      <c r="AJ61" s="1133"/>
      <c r="AK61" s="20"/>
    </row>
    <row r="62" spans="2:37" x14ac:dyDescent="0.15">
      <c r="B62" s="14"/>
      <c r="C62" t="s">
        <v>159</v>
      </c>
      <c r="M62" s="20"/>
      <c r="S62" s="1148"/>
      <c r="T62" s="1149"/>
      <c r="Z62" s="14"/>
      <c r="AB62" s="1134"/>
      <c r="AC62" s="1135"/>
      <c r="AD62" s="1135"/>
      <c r="AE62" s="1135"/>
      <c r="AF62" s="1135"/>
      <c r="AG62" s="1135"/>
      <c r="AH62" s="1135"/>
      <c r="AI62" s="1135"/>
      <c r="AJ62" s="1136"/>
      <c r="AK62" s="20"/>
    </row>
    <row r="63" spans="2:37" ht="14.25" thickBot="1" x14ac:dyDescent="0.2">
      <c r="B63" s="14"/>
      <c r="D63" s="1131"/>
      <c r="E63" s="1132"/>
      <c r="F63" s="1132"/>
      <c r="G63" s="1132"/>
      <c r="H63" s="1132"/>
      <c r="I63" s="1132"/>
      <c r="J63" s="1132"/>
      <c r="K63" s="1132"/>
      <c r="L63" s="1133"/>
      <c r="M63" s="20"/>
      <c r="S63" s="1148"/>
      <c r="T63" s="1149"/>
      <c r="Z63" s="24"/>
      <c r="AA63" s="25"/>
      <c r="AB63" s="25"/>
      <c r="AC63" s="25"/>
      <c r="AD63" s="25"/>
      <c r="AE63" s="25"/>
      <c r="AF63" s="25"/>
      <c r="AG63" s="25"/>
      <c r="AH63" s="25"/>
      <c r="AI63" s="25"/>
      <c r="AJ63" s="25"/>
      <c r="AK63" s="26"/>
    </row>
    <row r="64" spans="2:37" ht="13.35" customHeight="1" thickBot="1" x14ac:dyDescent="0.2">
      <c r="B64" s="14"/>
      <c r="D64" s="1134"/>
      <c r="E64" s="1135"/>
      <c r="F64" s="1135"/>
      <c r="G64" s="1135"/>
      <c r="H64" s="1135"/>
      <c r="I64" s="1135"/>
      <c r="J64" s="1135"/>
      <c r="K64" s="1135"/>
      <c r="L64" s="1136"/>
      <c r="M64" s="20"/>
      <c r="S64" s="1148"/>
      <c r="T64" s="1149"/>
    </row>
    <row r="65" spans="2:37" x14ac:dyDescent="0.15">
      <c r="B65" s="14"/>
      <c r="I65" s="18"/>
      <c r="J65" s="18"/>
      <c r="K65" s="18"/>
      <c r="M65" s="20"/>
      <c r="S65" s="1148"/>
      <c r="T65" s="1149"/>
      <c r="Z65" s="27" t="s">
        <v>160</v>
      </c>
      <c r="AA65" s="28"/>
      <c r="AB65" s="29"/>
      <c r="AC65" s="29"/>
      <c r="AD65" s="29"/>
      <c r="AE65" s="29"/>
      <c r="AF65" s="30"/>
      <c r="AG65" s="30"/>
      <c r="AH65" s="30"/>
      <c r="AI65" s="30"/>
      <c r="AJ65" s="30"/>
      <c r="AK65" s="31"/>
    </row>
    <row r="66" spans="2:37" x14ac:dyDescent="0.15">
      <c r="B66" s="14"/>
      <c r="D66" s="1131"/>
      <c r="E66" s="1132"/>
      <c r="F66" s="1132"/>
      <c r="G66" s="1132"/>
      <c r="H66" s="1132"/>
      <c r="I66" s="1132"/>
      <c r="J66" s="1132"/>
      <c r="K66" s="1132"/>
      <c r="L66" s="1133"/>
      <c r="M66" s="20"/>
      <c r="S66" s="1148"/>
      <c r="T66" s="1149"/>
      <c r="Z66" s="14"/>
      <c r="AB66" s="1131"/>
      <c r="AC66" s="1132"/>
      <c r="AD66" s="1132"/>
      <c r="AE66" s="1132"/>
      <c r="AF66" s="1132"/>
      <c r="AG66" s="1132"/>
      <c r="AH66" s="1132"/>
      <c r="AI66" s="1132"/>
      <c r="AJ66" s="1133"/>
      <c r="AK66" s="20"/>
    </row>
    <row r="67" spans="2:37" x14ac:dyDescent="0.15">
      <c r="B67" s="14"/>
      <c r="D67" s="1134"/>
      <c r="E67" s="1135"/>
      <c r="F67" s="1135"/>
      <c r="G67" s="1135"/>
      <c r="H67" s="1135"/>
      <c r="I67" s="1135"/>
      <c r="J67" s="1135"/>
      <c r="K67" s="1135"/>
      <c r="L67" s="1136"/>
      <c r="M67" s="20"/>
      <c r="N67" t="s">
        <v>156</v>
      </c>
      <c r="S67" s="1148"/>
      <c r="T67" s="1149"/>
      <c r="Z67" s="14"/>
      <c r="AB67" s="1134"/>
      <c r="AC67" s="1135"/>
      <c r="AD67" s="1135"/>
      <c r="AE67" s="1135"/>
      <c r="AF67" s="1135"/>
      <c r="AG67" s="1135"/>
      <c r="AH67" s="1135"/>
      <c r="AI67" s="1135"/>
      <c r="AJ67" s="1136"/>
      <c r="AK67" s="20"/>
    </row>
    <row r="68" spans="2:37" ht="13.35" customHeight="1" x14ac:dyDescent="0.15">
      <c r="B68" s="14"/>
      <c r="D68" s="23"/>
      <c r="E68" s="23"/>
      <c r="F68" s="23"/>
      <c r="G68" s="23"/>
      <c r="H68" s="4"/>
      <c r="I68" s="4"/>
      <c r="J68" s="4"/>
      <c r="K68" s="4"/>
      <c r="L68" s="4"/>
      <c r="M68" s="20"/>
      <c r="S68" s="1148"/>
      <c r="T68" s="1149"/>
      <c r="U68" s="22"/>
      <c r="X68" s="22"/>
      <c r="Y68" s="22"/>
      <c r="Z68" s="14"/>
      <c r="AB68" s="23"/>
      <c r="AC68" s="23"/>
      <c r="AD68" s="23"/>
      <c r="AE68" s="23"/>
      <c r="AF68" s="23"/>
      <c r="AG68" s="23"/>
      <c r="AH68" s="23"/>
      <c r="AI68" s="23"/>
      <c r="AJ68" s="23"/>
      <c r="AK68" s="20"/>
    </row>
    <row r="69" spans="2:37" x14ac:dyDescent="0.15">
      <c r="B69" s="14"/>
      <c r="C69" t="s">
        <v>161</v>
      </c>
      <c r="K69" s="4"/>
      <c r="L69" s="4"/>
      <c r="M69" s="20"/>
      <c r="S69" s="1148"/>
      <c r="T69" s="1149"/>
      <c r="U69" s="5"/>
      <c r="V69" s="5"/>
      <c r="W69" s="5"/>
      <c r="X69" s="5"/>
      <c r="Y69" s="5"/>
      <c r="Z69" s="33" t="s">
        <v>150</v>
      </c>
      <c r="AB69" s="34"/>
      <c r="AC69" s="34"/>
      <c r="AD69" s="34"/>
      <c r="AE69" s="34"/>
      <c r="AF69" s="35"/>
      <c r="AG69" s="35"/>
      <c r="AH69" s="35"/>
      <c r="AI69" s="35"/>
      <c r="AJ69" s="35"/>
      <c r="AK69" s="20"/>
    </row>
    <row r="70" spans="2:37" ht="13.35" customHeight="1" x14ac:dyDescent="0.15">
      <c r="B70" s="14"/>
      <c r="D70" s="1131"/>
      <c r="E70" s="1132"/>
      <c r="F70" s="1132"/>
      <c r="G70" s="1132"/>
      <c r="H70" s="1132"/>
      <c r="I70" s="1132"/>
      <c r="J70" s="1132"/>
      <c r="K70" s="1132"/>
      <c r="L70" s="1133"/>
      <c r="M70" s="20"/>
      <c r="S70" s="1148"/>
      <c r="T70" s="1149"/>
      <c r="Z70" s="14"/>
      <c r="AB70" s="1131"/>
      <c r="AC70" s="1132"/>
      <c r="AD70" s="1132"/>
      <c r="AE70" s="1132"/>
      <c r="AF70" s="1132"/>
      <c r="AG70" s="1132"/>
      <c r="AH70" s="1132"/>
      <c r="AI70" s="1132"/>
      <c r="AJ70" s="1133"/>
      <c r="AK70" s="20"/>
    </row>
    <row r="71" spans="2:37" ht="13.35" customHeight="1" x14ac:dyDescent="0.15">
      <c r="B71" s="14"/>
      <c r="D71" s="1134"/>
      <c r="E71" s="1135"/>
      <c r="F71" s="1135"/>
      <c r="G71" s="1135"/>
      <c r="H71" s="1135"/>
      <c r="I71" s="1135"/>
      <c r="J71" s="1135"/>
      <c r="K71" s="1135"/>
      <c r="L71" s="1136"/>
      <c r="M71" s="20"/>
      <c r="S71" s="1148"/>
      <c r="T71" s="1149"/>
      <c r="V71" t="s">
        <v>162</v>
      </c>
      <c r="Z71" s="14"/>
      <c r="AB71" s="1134"/>
      <c r="AC71" s="1135"/>
      <c r="AD71" s="1135"/>
      <c r="AE71" s="1135"/>
      <c r="AF71" s="1135"/>
      <c r="AG71" s="1135"/>
      <c r="AH71" s="1135"/>
      <c r="AI71" s="1135"/>
      <c r="AJ71" s="1136"/>
      <c r="AK71" s="20"/>
    </row>
    <row r="72" spans="2:37" ht="13.35" customHeight="1" x14ac:dyDescent="0.15">
      <c r="B72" s="14"/>
      <c r="I72" s="18"/>
      <c r="J72" s="18"/>
      <c r="K72" s="18"/>
      <c r="M72" s="20"/>
      <c r="S72" s="1148"/>
      <c r="T72" s="1149"/>
      <c r="Z72" s="14"/>
      <c r="AB72" s="23"/>
      <c r="AC72" s="23"/>
      <c r="AD72" s="23"/>
      <c r="AE72" s="23"/>
      <c r="AF72" s="23"/>
      <c r="AG72" s="23"/>
      <c r="AH72" s="23"/>
      <c r="AI72" s="23"/>
      <c r="AJ72" s="23"/>
      <c r="AK72" s="20"/>
    </row>
    <row r="73" spans="2:37" ht="13.35" customHeight="1" x14ac:dyDescent="0.15">
      <c r="B73" s="14"/>
      <c r="D73" s="1131"/>
      <c r="E73" s="1132"/>
      <c r="F73" s="1132"/>
      <c r="G73" s="1132"/>
      <c r="H73" s="1132"/>
      <c r="I73" s="1132"/>
      <c r="J73" s="1132"/>
      <c r="K73" s="1132"/>
      <c r="L73" s="1133"/>
      <c r="M73" s="20"/>
      <c r="S73" s="1148"/>
      <c r="T73" s="1149"/>
      <c r="Z73" s="33" t="s">
        <v>163</v>
      </c>
      <c r="AB73" s="34"/>
      <c r="AC73" s="34"/>
      <c r="AD73" s="34"/>
      <c r="AE73" s="34"/>
      <c r="AF73" s="35"/>
      <c r="AG73" s="35"/>
      <c r="AH73" s="35"/>
      <c r="AI73" s="35"/>
      <c r="AJ73" s="35"/>
      <c r="AK73" s="20"/>
    </row>
    <row r="74" spans="2:37" ht="13.35" customHeight="1" x14ac:dyDescent="0.15">
      <c r="B74" s="14"/>
      <c r="D74" s="1134"/>
      <c r="E74" s="1135"/>
      <c r="F74" s="1135"/>
      <c r="G74" s="1135"/>
      <c r="H74" s="1135"/>
      <c r="I74" s="1135"/>
      <c r="J74" s="1135"/>
      <c r="K74" s="1135"/>
      <c r="L74" s="1136"/>
      <c r="M74" s="20"/>
      <c r="S74" s="1148"/>
      <c r="T74" s="1149"/>
      <c r="Z74" s="14"/>
      <c r="AB74" s="1131"/>
      <c r="AC74" s="1132"/>
      <c r="AD74" s="1132"/>
      <c r="AE74" s="1132"/>
      <c r="AF74" s="1132"/>
      <c r="AG74" s="1132"/>
      <c r="AH74" s="1132"/>
      <c r="AI74" s="1132"/>
      <c r="AJ74" s="1133"/>
      <c r="AK74" s="20"/>
    </row>
    <row r="75" spans="2:37" ht="14.25" thickBot="1" x14ac:dyDescent="0.2">
      <c r="B75" s="24"/>
      <c r="C75" s="25"/>
      <c r="D75" s="25"/>
      <c r="E75" s="25"/>
      <c r="F75" s="25"/>
      <c r="G75" s="25"/>
      <c r="H75" s="25"/>
      <c r="I75" s="36"/>
      <c r="J75" s="36"/>
      <c r="K75" s="36"/>
      <c r="L75" s="25"/>
      <c r="M75" s="26"/>
      <c r="S75" s="1148"/>
      <c r="T75" s="1149"/>
      <c r="Z75" s="14"/>
      <c r="AB75" s="1134"/>
      <c r="AC75" s="1135"/>
      <c r="AD75" s="1135"/>
      <c r="AE75" s="1135"/>
      <c r="AF75" s="1135"/>
      <c r="AG75" s="1135"/>
      <c r="AH75" s="1135"/>
      <c r="AI75" s="1135"/>
      <c r="AJ75" s="1136"/>
      <c r="AK75" s="20"/>
    </row>
    <row r="76" spans="2:37" ht="14.25" thickBot="1" x14ac:dyDescent="0.2">
      <c r="S76" s="1148"/>
      <c r="T76" s="1149"/>
      <c r="U76" s="22"/>
      <c r="V76" s="22"/>
      <c r="X76" s="22"/>
      <c r="Y76" s="22"/>
      <c r="Z76" s="14"/>
      <c r="AA76" s="23"/>
      <c r="AB76" s="23"/>
      <c r="AC76" s="23"/>
      <c r="AD76" s="23"/>
      <c r="AE76" s="23"/>
      <c r="AF76" s="23"/>
      <c r="AG76" s="23"/>
      <c r="AH76" s="23"/>
      <c r="AI76" s="23"/>
      <c r="AK76" s="20"/>
    </row>
    <row r="77" spans="2:37" x14ac:dyDescent="0.15">
      <c r="B77" s="27" t="s">
        <v>164</v>
      </c>
      <c r="C77" s="28"/>
      <c r="D77" s="28"/>
      <c r="E77" s="28"/>
      <c r="F77" s="28"/>
      <c r="G77" s="28"/>
      <c r="H77" s="28"/>
      <c r="I77" s="28"/>
      <c r="J77" s="28"/>
      <c r="K77" s="28"/>
      <c r="L77" s="28"/>
      <c r="M77" s="31"/>
      <c r="S77" s="1148"/>
      <c r="T77" s="1149"/>
      <c r="U77" s="5"/>
      <c r="X77" s="5"/>
      <c r="Y77" s="5"/>
      <c r="Z77" s="33" t="s">
        <v>165</v>
      </c>
      <c r="AB77" s="34"/>
      <c r="AC77" s="34"/>
      <c r="AD77" s="34"/>
      <c r="AE77" s="34"/>
      <c r="AF77" s="35"/>
      <c r="AG77" s="35"/>
      <c r="AH77" s="35"/>
      <c r="AI77" s="35"/>
      <c r="AJ77" s="35"/>
      <c r="AK77" s="20"/>
    </row>
    <row r="78" spans="2:37" x14ac:dyDescent="0.15">
      <c r="B78" s="14"/>
      <c r="C78" t="s">
        <v>166</v>
      </c>
      <c r="M78" s="20"/>
      <c r="S78" s="1148"/>
      <c r="T78" s="1149"/>
      <c r="Z78" s="14"/>
      <c r="AB78" s="1131"/>
      <c r="AC78" s="1132"/>
      <c r="AD78" s="1132"/>
      <c r="AE78" s="1132"/>
      <c r="AF78" s="1132"/>
      <c r="AG78" s="1132"/>
      <c r="AH78" s="1132"/>
      <c r="AI78" s="1132"/>
      <c r="AJ78" s="1133"/>
      <c r="AK78" s="20"/>
    </row>
    <row r="79" spans="2:37" x14ac:dyDescent="0.15">
      <c r="B79" s="14"/>
      <c r="D79" s="1131"/>
      <c r="E79" s="1132"/>
      <c r="F79" s="1132"/>
      <c r="G79" s="1132"/>
      <c r="H79" s="1132"/>
      <c r="I79" s="1132"/>
      <c r="J79" s="1132"/>
      <c r="K79" s="1132"/>
      <c r="L79" s="1133"/>
      <c r="M79" s="20"/>
      <c r="S79" s="1148"/>
      <c r="T79" s="1149"/>
      <c r="Z79" s="14"/>
      <c r="AB79" s="1134"/>
      <c r="AC79" s="1135"/>
      <c r="AD79" s="1135"/>
      <c r="AE79" s="1135"/>
      <c r="AF79" s="1135"/>
      <c r="AG79" s="1135"/>
      <c r="AH79" s="1135"/>
      <c r="AI79" s="1135"/>
      <c r="AJ79" s="1136"/>
      <c r="AK79" s="20"/>
    </row>
    <row r="80" spans="2:37" ht="14.25" thickBot="1" x14ac:dyDescent="0.2">
      <c r="B80" s="14"/>
      <c r="D80" s="1134"/>
      <c r="E80" s="1135"/>
      <c r="F80" s="1135"/>
      <c r="G80" s="1135"/>
      <c r="H80" s="1135"/>
      <c r="I80" s="1135"/>
      <c r="J80" s="1135"/>
      <c r="K80" s="1135"/>
      <c r="L80" s="1136"/>
      <c r="M80" s="20"/>
      <c r="O80" t="s">
        <v>167</v>
      </c>
      <c r="S80" s="1148"/>
      <c r="T80" s="1149"/>
      <c r="Z80" s="24"/>
      <c r="AA80" s="25"/>
      <c r="AB80" s="25"/>
      <c r="AC80" s="25"/>
      <c r="AD80" s="25"/>
      <c r="AE80" s="25"/>
      <c r="AF80" s="25"/>
      <c r="AG80" s="25"/>
      <c r="AH80" s="25"/>
      <c r="AI80" s="25"/>
      <c r="AJ80" s="25"/>
      <c r="AK80" s="26"/>
    </row>
    <row r="81" spans="2:37" ht="13.35" customHeight="1" thickBot="1" x14ac:dyDescent="0.2">
      <c r="B81" s="14"/>
      <c r="D81" s="23"/>
      <c r="E81" s="23"/>
      <c r="F81" s="23"/>
      <c r="G81" s="23"/>
      <c r="H81" s="4"/>
      <c r="I81" s="4"/>
      <c r="J81" s="4"/>
      <c r="K81" s="4"/>
      <c r="L81" s="4"/>
      <c r="M81" s="20"/>
      <c r="S81" s="1148"/>
      <c r="T81" s="1149"/>
    </row>
    <row r="82" spans="2:37" x14ac:dyDescent="0.15">
      <c r="B82" s="14"/>
      <c r="D82" s="1131"/>
      <c r="E82" s="1132"/>
      <c r="F82" s="1132"/>
      <c r="G82" s="1132"/>
      <c r="H82" s="1132"/>
      <c r="I82" s="1132"/>
      <c r="J82" s="1132"/>
      <c r="K82" s="1132"/>
      <c r="L82" s="1133"/>
      <c r="M82" s="20"/>
      <c r="S82" s="1148"/>
      <c r="T82" s="1149"/>
      <c r="Z82" s="27" t="s">
        <v>151</v>
      </c>
      <c r="AA82" s="28"/>
      <c r="AB82" s="29"/>
      <c r="AC82" s="29"/>
      <c r="AD82" s="29"/>
      <c r="AE82" s="29"/>
      <c r="AF82" s="30"/>
      <c r="AG82" s="30"/>
      <c r="AH82" s="30"/>
      <c r="AI82" s="30"/>
      <c r="AJ82" s="30"/>
      <c r="AK82" s="31"/>
    </row>
    <row r="83" spans="2:37" x14ac:dyDescent="0.15">
      <c r="B83" s="14"/>
      <c r="D83" s="1134"/>
      <c r="E83" s="1135"/>
      <c r="F83" s="1135"/>
      <c r="G83" s="1135"/>
      <c r="H83" s="1135"/>
      <c r="I83" s="1135"/>
      <c r="J83" s="1135"/>
      <c r="K83" s="1135"/>
      <c r="L83" s="1136"/>
      <c r="M83" s="20"/>
      <c r="S83" s="1148"/>
      <c r="T83" s="1149"/>
      <c r="Z83" s="14"/>
      <c r="AA83" t="s">
        <v>168</v>
      </c>
      <c r="AB83" s="1144"/>
      <c r="AC83" s="1144"/>
      <c r="AD83" s="1144"/>
      <c r="AE83" s="1144"/>
      <c r="AF83" s="1144"/>
      <c r="AG83" s="1144"/>
      <c r="AH83" s="1144"/>
      <c r="AI83" t="s">
        <v>153</v>
      </c>
      <c r="AK83" s="20"/>
    </row>
    <row r="84" spans="2:37" ht="14.25" thickBot="1" x14ac:dyDescent="0.2">
      <c r="B84" s="24"/>
      <c r="C84" s="25"/>
      <c r="D84" s="25"/>
      <c r="E84" s="25"/>
      <c r="F84" s="25"/>
      <c r="G84" s="25"/>
      <c r="H84" s="25"/>
      <c r="I84" s="25"/>
      <c r="J84" s="25"/>
      <c r="K84" s="25"/>
      <c r="L84" s="25"/>
      <c r="M84" s="26"/>
      <c r="S84" s="1148"/>
      <c r="T84" s="1149"/>
      <c r="U84" s="37" t="s">
        <v>152</v>
      </c>
      <c r="V84" s="1130"/>
      <c r="W84" s="1130"/>
      <c r="X84" s="1130"/>
      <c r="Y84" s="5" t="s">
        <v>153</v>
      </c>
      <c r="Z84" s="33"/>
      <c r="AA84" s="5"/>
      <c r="AB84" s="1131"/>
      <c r="AC84" s="1132"/>
      <c r="AD84" s="1132"/>
      <c r="AE84" s="1132"/>
      <c r="AF84" s="1132"/>
      <c r="AG84" s="1132"/>
      <c r="AH84" s="1132"/>
      <c r="AI84" s="1132"/>
      <c r="AJ84" s="1133"/>
      <c r="AK84" s="20"/>
    </row>
    <row r="85" spans="2:37" ht="14.25" thickBot="1" x14ac:dyDescent="0.2">
      <c r="S85" s="1148"/>
      <c r="T85" s="1149"/>
      <c r="Z85" s="14"/>
      <c r="AB85" s="1134"/>
      <c r="AC85" s="1135"/>
      <c r="AD85" s="1135"/>
      <c r="AE85" s="1135"/>
      <c r="AF85" s="1135"/>
      <c r="AG85" s="1135"/>
      <c r="AH85" s="1135"/>
      <c r="AI85" s="1135"/>
      <c r="AJ85" s="1136"/>
      <c r="AK85" s="20"/>
    </row>
    <row r="86" spans="2:37" x14ac:dyDescent="0.15">
      <c r="B86" s="27" t="s">
        <v>151</v>
      </c>
      <c r="C86" s="28"/>
      <c r="D86" s="28"/>
      <c r="E86" s="28"/>
      <c r="F86" s="28"/>
      <c r="G86" s="28"/>
      <c r="H86" s="28"/>
      <c r="I86" s="28"/>
      <c r="J86" s="28"/>
      <c r="K86" s="28"/>
      <c r="L86" s="28"/>
      <c r="M86" s="31"/>
      <c r="S86" s="1148"/>
      <c r="T86" s="1149"/>
      <c r="Z86" s="14"/>
      <c r="AB86" s="34"/>
      <c r="AC86" s="34"/>
      <c r="AD86" s="34"/>
      <c r="AE86" s="34"/>
      <c r="AF86" s="35"/>
      <c r="AG86" s="35"/>
      <c r="AH86" s="35"/>
      <c r="AI86" s="35"/>
      <c r="AJ86" s="35"/>
      <c r="AK86" s="20"/>
    </row>
    <row r="87" spans="2:37" x14ac:dyDescent="0.15">
      <c r="B87" s="33"/>
      <c r="C87" s="37" t="s">
        <v>152</v>
      </c>
      <c r="D87" s="1144"/>
      <c r="E87" s="1144"/>
      <c r="F87" s="1144"/>
      <c r="G87" s="1144"/>
      <c r="H87" s="1144"/>
      <c r="I87" s="1144"/>
      <c r="J87" s="1144"/>
      <c r="K87" t="s">
        <v>153</v>
      </c>
      <c r="M87" s="20"/>
      <c r="S87" s="1148"/>
      <c r="T87" s="1149"/>
      <c r="Z87" s="14"/>
      <c r="AA87" s="5"/>
      <c r="AB87" s="1131"/>
      <c r="AC87" s="1132"/>
      <c r="AD87" s="1132"/>
      <c r="AE87" s="1132"/>
      <c r="AF87" s="1132"/>
      <c r="AG87" s="1132"/>
      <c r="AH87" s="1132"/>
      <c r="AI87" s="1132"/>
      <c r="AJ87" s="1133"/>
      <c r="AK87" s="20"/>
    </row>
    <row r="88" spans="2:37" x14ac:dyDescent="0.15">
      <c r="B88" s="14"/>
      <c r="D88" s="1131"/>
      <c r="E88" s="1132"/>
      <c r="F88" s="1132"/>
      <c r="G88" s="1132"/>
      <c r="H88" s="1132"/>
      <c r="I88" s="1132"/>
      <c r="J88" s="1132"/>
      <c r="K88" s="1132"/>
      <c r="L88" s="1133"/>
      <c r="M88" s="20"/>
      <c r="S88" s="1148"/>
      <c r="T88" s="1149"/>
      <c r="Z88" s="14"/>
      <c r="AB88" s="1134"/>
      <c r="AC88" s="1135"/>
      <c r="AD88" s="1135"/>
      <c r="AE88" s="1135"/>
      <c r="AF88" s="1135"/>
      <c r="AG88" s="1135"/>
      <c r="AH88" s="1135"/>
      <c r="AI88" s="1135"/>
      <c r="AJ88" s="1136"/>
      <c r="AK88" s="20"/>
    </row>
    <row r="89" spans="2:37" ht="14.25" thickBot="1" x14ac:dyDescent="0.2">
      <c r="B89" s="14"/>
      <c r="D89" s="1134"/>
      <c r="E89" s="1135"/>
      <c r="F89" s="1135"/>
      <c r="G89" s="1135"/>
      <c r="H89" s="1135"/>
      <c r="I89" s="1135"/>
      <c r="J89" s="1135"/>
      <c r="K89" s="1135"/>
      <c r="L89" s="1136"/>
      <c r="M89" s="20"/>
      <c r="N89" s="37" t="s">
        <v>152</v>
      </c>
      <c r="O89" s="1130"/>
      <c r="P89" s="1130"/>
      <c r="Q89" s="1130"/>
      <c r="R89" s="5" t="s">
        <v>153</v>
      </c>
      <c r="S89" s="1148"/>
      <c r="T89" s="1149"/>
      <c r="Z89" s="24"/>
      <c r="AA89" s="25"/>
      <c r="AB89" s="25"/>
      <c r="AC89" s="25"/>
      <c r="AD89" s="25"/>
      <c r="AE89" s="25"/>
      <c r="AF89" s="25"/>
      <c r="AG89" s="25"/>
      <c r="AH89" s="25"/>
      <c r="AI89" s="25"/>
      <c r="AJ89" s="25"/>
      <c r="AK89" s="26"/>
    </row>
    <row r="90" spans="2:37" x14ac:dyDescent="0.15">
      <c r="B90" s="14"/>
      <c r="D90" s="23"/>
      <c r="E90" s="23"/>
      <c r="F90" s="23"/>
      <c r="G90" s="23"/>
      <c r="H90" s="4"/>
      <c r="I90" s="4"/>
      <c r="J90" s="4"/>
      <c r="K90" s="4"/>
      <c r="L90" s="4"/>
      <c r="M90" s="20"/>
      <c r="S90" s="1148"/>
      <c r="T90" s="1149"/>
    </row>
    <row r="91" spans="2:37" x14ac:dyDescent="0.15">
      <c r="B91" s="14"/>
      <c r="D91" s="1131"/>
      <c r="E91" s="1132"/>
      <c r="F91" s="1132"/>
      <c r="G91" s="1132"/>
      <c r="H91" s="1132"/>
      <c r="I91" s="1132"/>
      <c r="J91" s="1132"/>
      <c r="K91" s="1132"/>
      <c r="L91" s="1133"/>
      <c r="M91" s="20"/>
      <c r="S91" s="1148"/>
      <c r="T91" s="1149"/>
    </row>
    <row r="92" spans="2:37" x14ac:dyDescent="0.15">
      <c r="B92" s="14"/>
      <c r="D92" s="1134"/>
      <c r="E92" s="1135"/>
      <c r="F92" s="1135"/>
      <c r="G92" s="1135"/>
      <c r="H92" s="1135"/>
      <c r="I92" s="1135"/>
      <c r="J92" s="1135"/>
      <c r="K92" s="1135"/>
      <c r="L92" s="1136"/>
      <c r="M92" s="20"/>
      <c r="S92" s="1148"/>
      <c r="T92" s="1149"/>
      <c r="U92" s="22"/>
      <c r="V92" s="22"/>
      <c r="W92" s="22"/>
      <c r="X92" s="22"/>
      <c r="Y92" s="22"/>
    </row>
    <row r="93" spans="2:37" ht="14.25" thickBot="1" x14ac:dyDescent="0.2">
      <c r="B93" s="24"/>
      <c r="C93" s="25"/>
      <c r="D93" s="25"/>
      <c r="E93" s="25"/>
      <c r="F93" s="25"/>
      <c r="G93" s="25"/>
      <c r="H93" s="25"/>
      <c r="I93" s="25"/>
      <c r="J93" s="25"/>
      <c r="K93" s="25"/>
      <c r="L93" s="25"/>
      <c r="M93" s="26"/>
      <c r="S93" s="1148"/>
      <c r="T93" s="1149"/>
    </row>
    <row r="94" spans="2:37" x14ac:dyDescent="0.15">
      <c r="S94" s="1148"/>
      <c r="T94" s="1149"/>
    </row>
    <row r="95" spans="2:37" x14ac:dyDescent="0.15">
      <c r="S95" s="1148"/>
      <c r="T95" s="1149"/>
    </row>
    <row r="96" spans="2:37" ht="14.25" thickBot="1" x14ac:dyDescent="0.2">
      <c r="S96" s="1150"/>
      <c r="T96" s="1151"/>
    </row>
  </sheetData>
  <mergeCells count="64">
    <mergeCell ref="B7:AK7"/>
    <mergeCell ref="E8:AK8"/>
    <mergeCell ref="B9:D9"/>
    <mergeCell ref="D33:L34"/>
    <mergeCell ref="G56:K56"/>
    <mergeCell ref="G48:K48"/>
    <mergeCell ref="G44:K44"/>
    <mergeCell ref="G40:K40"/>
    <mergeCell ref="G36:K36"/>
    <mergeCell ref="G28:K28"/>
    <mergeCell ref="G24:K24"/>
    <mergeCell ref="G20:K20"/>
    <mergeCell ref="D29:L30"/>
    <mergeCell ref="AB29:AJ30"/>
    <mergeCell ref="AB23:AJ24"/>
    <mergeCell ref="AB26:AJ27"/>
    <mergeCell ref="AB78:AJ79"/>
    <mergeCell ref="AB46:AJ47"/>
    <mergeCell ref="AB49:AJ50"/>
    <mergeCell ref="D45:L46"/>
    <mergeCell ref="D53:L54"/>
    <mergeCell ref="D63:L64"/>
    <mergeCell ref="D66:L67"/>
    <mergeCell ref="D70:L71"/>
    <mergeCell ref="AB74:AJ75"/>
    <mergeCell ref="S12:T96"/>
    <mergeCell ref="D91:L92"/>
    <mergeCell ref="G32:K32"/>
    <mergeCell ref="AB20:AJ21"/>
    <mergeCell ref="AB32:AJ33"/>
    <mergeCell ref="AB35:AJ36"/>
    <mergeCell ref="AB38:AJ39"/>
    <mergeCell ref="AB17:AJ18"/>
    <mergeCell ref="D87:J87"/>
    <mergeCell ref="D57:L58"/>
    <mergeCell ref="AB57:AJ58"/>
    <mergeCell ref="AB87:AJ88"/>
    <mergeCell ref="D82:L83"/>
    <mergeCell ref="V84:X84"/>
    <mergeCell ref="AB83:AH83"/>
    <mergeCell ref="AB61:AJ62"/>
    <mergeCell ref="AB66:AJ67"/>
    <mergeCell ref="AB70:AJ71"/>
    <mergeCell ref="AB84:AJ85"/>
    <mergeCell ref="D79:L80"/>
    <mergeCell ref="D73:L74"/>
    <mergeCell ref="D49:L50"/>
    <mergeCell ref="G52:K52"/>
    <mergeCell ref="B4:E4"/>
    <mergeCell ref="F4:S4"/>
    <mergeCell ref="O89:Q89"/>
    <mergeCell ref="D37:L38"/>
    <mergeCell ref="D17:L18"/>
    <mergeCell ref="D88:L89"/>
    <mergeCell ref="B8:D8"/>
    <mergeCell ref="E9:AK9"/>
    <mergeCell ref="D41:L42"/>
    <mergeCell ref="AB41:AJ42"/>
    <mergeCell ref="B10:D10"/>
    <mergeCell ref="E10:AK10"/>
    <mergeCell ref="D21:L22"/>
    <mergeCell ref="D25:L26"/>
    <mergeCell ref="D14:L15"/>
    <mergeCell ref="AB14:AJ15"/>
  </mergeCells>
  <phoneticPr fontId="25"/>
  <printOptions horizontalCentered="1"/>
  <pageMargins left="0.23622047244094491" right="0.35433070866141736" top="0.74803149606299213" bottom="0.74803149606299213" header="0.31496062992125984" footer="0.31496062992125984"/>
  <pageSetup paperSize="9" scale="58"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O14"/>
  <sheetViews>
    <sheetView view="pageBreakPreview" zoomScaleNormal="100" zoomScaleSheetLayoutView="100" workbookViewId="0">
      <selection activeCell="D4" sqref="D4:E4"/>
    </sheetView>
  </sheetViews>
  <sheetFormatPr defaultRowHeight="13.5" x14ac:dyDescent="0.15"/>
  <cols>
    <col min="1" max="1" width="2" customWidth="1"/>
    <col min="2" max="2" width="7.375" customWidth="1"/>
    <col min="3" max="3" width="23" customWidth="1"/>
    <col min="4" max="4" width="34.125" customWidth="1"/>
    <col min="5" max="5" width="24.25" customWidth="1"/>
    <col min="6" max="6" width="22.875" customWidth="1"/>
    <col min="7" max="8" width="1.375" customWidth="1"/>
    <col min="9" max="9" width="19.125" customWidth="1"/>
    <col min="259" max="259" width="2" customWidth="1"/>
    <col min="260" max="260" width="7.375" customWidth="1"/>
    <col min="261" max="263" width="33.375" customWidth="1"/>
    <col min="264" max="264" width="1.375" customWidth="1"/>
    <col min="265" max="265" width="19.125" customWidth="1"/>
    <col min="515" max="515" width="2" customWidth="1"/>
    <col min="516" max="516" width="7.375" customWidth="1"/>
    <col min="517" max="519" width="33.375" customWidth="1"/>
    <col min="520" max="520" width="1.375" customWidth="1"/>
    <col min="521" max="521" width="19.125" customWidth="1"/>
    <col min="771" max="771" width="2" customWidth="1"/>
    <col min="772" max="772" width="7.375" customWidth="1"/>
    <col min="773" max="775" width="33.375" customWidth="1"/>
    <col min="776" max="776" width="1.375" customWidth="1"/>
    <col min="777" max="777" width="19.125" customWidth="1"/>
    <col min="1027" max="1027" width="2" customWidth="1"/>
    <col min="1028" max="1028" width="7.375" customWidth="1"/>
    <col min="1029" max="1031" width="33.375" customWidth="1"/>
    <col min="1032" max="1032" width="1.375" customWidth="1"/>
    <col min="1033" max="1033" width="19.125" customWidth="1"/>
    <col min="1283" max="1283" width="2" customWidth="1"/>
    <col min="1284" max="1284" width="7.375" customWidth="1"/>
    <col min="1285" max="1287" width="33.375" customWidth="1"/>
    <col min="1288" max="1288" width="1.375" customWidth="1"/>
    <col min="1289" max="1289" width="19.125" customWidth="1"/>
    <col min="1539" max="1539" width="2" customWidth="1"/>
    <col min="1540" max="1540" width="7.375" customWidth="1"/>
    <col min="1541" max="1543" width="33.375" customWidth="1"/>
    <col min="1544" max="1544" width="1.375" customWidth="1"/>
    <col min="1545" max="1545" width="19.125" customWidth="1"/>
    <col min="1795" max="1795" width="2" customWidth="1"/>
    <col min="1796" max="1796" width="7.375" customWidth="1"/>
    <col min="1797" max="1799" width="33.375" customWidth="1"/>
    <col min="1800" max="1800" width="1.375" customWidth="1"/>
    <col min="1801" max="1801" width="19.125" customWidth="1"/>
    <col min="2051" max="2051" width="2" customWidth="1"/>
    <col min="2052" max="2052" width="7.375" customWidth="1"/>
    <col min="2053" max="2055" width="33.375" customWidth="1"/>
    <col min="2056" max="2056" width="1.375" customWidth="1"/>
    <col min="2057" max="2057" width="19.125" customWidth="1"/>
    <col min="2307" max="2307" width="2" customWidth="1"/>
    <col min="2308" max="2308" width="7.375" customWidth="1"/>
    <col min="2309" max="2311" width="33.375" customWidth="1"/>
    <col min="2312" max="2312" width="1.375" customWidth="1"/>
    <col min="2313" max="2313" width="19.125" customWidth="1"/>
    <col min="2563" max="2563" width="2" customWidth="1"/>
    <col min="2564" max="2564" width="7.375" customWidth="1"/>
    <col min="2565" max="2567" width="33.375" customWidth="1"/>
    <col min="2568" max="2568" width="1.375" customWidth="1"/>
    <col min="2569" max="2569" width="19.125" customWidth="1"/>
    <col min="2819" max="2819" width="2" customWidth="1"/>
    <col min="2820" max="2820" width="7.375" customWidth="1"/>
    <col min="2821" max="2823" width="33.375" customWidth="1"/>
    <col min="2824" max="2824" width="1.375" customWidth="1"/>
    <col min="2825" max="2825" width="19.125" customWidth="1"/>
    <col min="3075" max="3075" width="2" customWidth="1"/>
    <col min="3076" max="3076" width="7.375" customWidth="1"/>
    <col min="3077" max="3079" width="33.375" customWidth="1"/>
    <col min="3080" max="3080" width="1.375" customWidth="1"/>
    <col min="3081" max="3081" width="19.125" customWidth="1"/>
    <col min="3331" max="3331" width="2" customWidth="1"/>
    <col min="3332" max="3332" width="7.375" customWidth="1"/>
    <col min="3333" max="3335" width="33.375" customWidth="1"/>
    <col min="3336" max="3336" width="1.375" customWidth="1"/>
    <col min="3337" max="3337" width="19.125" customWidth="1"/>
    <col min="3587" max="3587" width="2" customWidth="1"/>
    <col min="3588" max="3588" width="7.375" customWidth="1"/>
    <col min="3589" max="3591" width="33.375" customWidth="1"/>
    <col min="3592" max="3592" width="1.375" customWidth="1"/>
    <col min="3593" max="3593" width="19.125" customWidth="1"/>
    <col min="3843" max="3843" width="2" customWidth="1"/>
    <col min="3844" max="3844" width="7.375" customWidth="1"/>
    <col min="3845" max="3847" width="33.375" customWidth="1"/>
    <col min="3848" max="3848" width="1.375" customWidth="1"/>
    <col min="3849" max="3849" width="19.125" customWidth="1"/>
    <col min="4099" max="4099" width="2" customWidth="1"/>
    <col min="4100" max="4100" width="7.375" customWidth="1"/>
    <col min="4101" max="4103" width="33.375" customWidth="1"/>
    <col min="4104" max="4104" width="1.375" customWidth="1"/>
    <col min="4105" max="4105" width="19.125" customWidth="1"/>
    <col min="4355" max="4355" width="2" customWidth="1"/>
    <col min="4356" max="4356" width="7.375" customWidth="1"/>
    <col min="4357" max="4359" width="33.375" customWidth="1"/>
    <col min="4360" max="4360" width="1.375" customWidth="1"/>
    <col min="4361" max="4361" width="19.125" customWidth="1"/>
    <col min="4611" max="4611" width="2" customWidth="1"/>
    <col min="4612" max="4612" width="7.375" customWidth="1"/>
    <col min="4613" max="4615" width="33.375" customWidth="1"/>
    <col min="4616" max="4616" width="1.375" customWidth="1"/>
    <col min="4617" max="4617" width="19.125" customWidth="1"/>
    <col min="4867" max="4867" width="2" customWidth="1"/>
    <col min="4868" max="4868" width="7.375" customWidth="1"/>
    <col min="4869" max="4871" width="33.375" customWidth="1"/>
    <col min="4872" max="4872" width="1.375" customWidth="1"/>
    <col min="4873" max="4873" width="19.125" customWidth="1"/>
    <col min="5123" max="5123" width="2" customWidth="1"/>
    <col min="5124" max="5124" width="7.375" customWidth="1"/>
    <col min="5125" max="5127" width="33.375" customWidth="1"/>
    <col min="5128" max="5128" width="1.375" customWidth="1"/>
    <col min="5129" max="5129" width="19.125" customWidth="1"/>
    <col min="5379" max="5379" width="2" customWidth="1"/>
    <col min="5380" max="5380" width="7.375" customWidth="1"/>
    <col min="5381" max="5383" width="33.375" customWidth="1"/>
    <col min="5384" max="5384" width="1.375" customWidth="1"/>
    <col min="5385" max="5385" width="19.125" customWidth="1"/>
    <col min="5635" max="5635" width="2" customWidth="1"/>
    <col min="5636" max="5636" width="7.375" customWidth="1"/>
    <col min="5637" max="5639" width="33.375" customWidth="1"/>
    <col min="5640" max="5640" width="1.375" customWidth="1"/>
    <col min="5641" max="5641" width="19.125" customWidth="1"/>
    <col min="5891" max="5891" width="2" customWidth="1"/>
    <col min="5892" max="5892" width="7.375" customWidth="1"/>
    <col min="5893" max="5895" width="33.375" customWidth="1"/>
    <col min="5896" max="5896" width="1.375" customWidth="1"/>
    <col min="5897" max="5897" width="19.125" customWidth="1"/>
    <col min="6147" max="6147" width="2" customWidth="1"/>
    <col min="6148" max="6148" width="7.375" customWidth="1"/>
    <col min="6149" max="6151" width="33.375" customWidth="1"/>
    <col min="6152" max="6152" width="1.375" customWidth="1"/>
    <col min="6153" max="6153" width="19.125" customWidth="1"/>
    <col min="6403" max="6403" width="2" customWidth="1"/>
    <col min="6404" max="6404" width="7.375" customWidth="1"/>
    <col min="6405" max="6407" width="33.375" customWidth="1"/>
    <col min="6408" max="6408" width="1.375" customWidth="1"/>
    <col min="6409" max="6409" width="19.125" customWidth="1"/>
    <col min="6659" max="6659" width="2" customWidth="1"/>
    <col min="6660" max="6660" width="7.375" customWidth="1"/>
    <col min="6661" max="6663" width="33.375" customWidth="1"/>
    <col min="6664" max="6664" width="1.375" customWidth="1"/>
    <col min="6665" max="6665" width="19.125" customWidth="1"/>
    <col min="6915" max="6915" width="2" customWidth="1"/>
    <col min="6916" max="6916" width="7.375" customWidth="1"/>
    <col min="6917" max="6919" width="33.375" customWidth="1"/>
    <col min="6920" max="6920" width="1.375" customWidth="1"/>
    <col min="6921" max="6921" width="19.125" customWidth="1"/>
    <col min="7171" max="7171" width="2" customWidth="1"/>
    <col min="7172" max="7172" width="7.375" customWidth="1"/>
    <col min="7173" max="7175" width="33.375" customWidth="1"/>
    <col min="7176" max="7176" width="1.375" customWidth="1"/>
    <col min="7177" max="7177" width="19.125" customWidth="1"/>
    <col min="7427" max="7427" width="2" customWidth="1"/>
    <col min="7428" max="7428" width="7.375" customWidth="1"/>
    <col min="7429" max="7431" width="33.375" customWidth="1"/>
    <col min="7432" max="7432" width="1.375" customWidth="1"/>
    <col min="7433" max="7433" width="19.125" customWidth="1"/>
    <col min="7683" max="7683" width="2" customWidth="1"/>
    <col min="7684" max="7684" width="7.375" customWidth="1"/>
    <col min="7685" max="7687" width="33.375" customWidth="1"/>
    <col min="7688" max="7688" width="1.375" customWidth="1"/>
    <col min="7689" max="7689" width="19.125" customWidth="1"/>
    <col min="7939" max="7939" width="2" customWidth="1"/>
    <col min="7940" max="7940" width="7.375" customWidth="1"/>
    <col min="7941" max="7943" width="33.375" customWidth="1"/>
    <col min="7944" max="7944" width="1.375" customWidth="1"/>
    <col min="7945" max="7945" width="19.125" customWidth="1"/>
    <col min="8195" max="8195" width="2" customWidth="1"/>
    <col min="8196" max="8196" width="7.375" customWidth="1"/>
    <col min="8197" max="8199" width="33.375" customWidth="1"/>
    <col min="8200" max="8200" width="1.375" customWidth="1"/>
    <col min="8201" max="8201" width="19.125" customWidth="1"/>
    <col min="8451" max="8451" width="2" customWidth="1"/>
    <col min="8452" max="8452" width="7.375" customWidth="1"/>
    <col min="8453" max="8455" width="33.375" customWidth="1"/>
    <col min="8456" max="8456" width="1.375" customWidth="1"/>
    <col min="8457" max="8457" width="19.125" customWidth="1"/>
    <col min="8707" max="8707" width="2" customWidth="1"/>
    <col min="8708" max="8708" width="7.375" customWidth="1"/>
    <col min="8709" max="8711" width="33.375" customWidth="1"/>
    <col min="8712" max="8712" width="1.375" customWidth="1"/>
    <col min="8713" max="8713" width="19.125" customWidth="1"/>
    <col min="8963" max="8963" width="2" customWidth="1"/>
    <col min="8964" max="8964" width="7.375" customWidth="1"/>
    <col min="8965" max="8967" width="33.375" customWidth="1"/>
    <col min="8968" max="8968" width="1.375" customWidth="1"/>
    <col min="8969" max="8969" width="19.125" customWidth="1"/>
    <col min="9219" max="9219" width="2" customWidth="1"/>
    <col min="9220" max="9220" width="7.375" customWidth="1"/>
    <col min="9221" max="9223" width="33.375" customWidth="1"/>
    <col min="9224" max="9224" width="1.375" customWidth="1"/>
    <col min="9225" max="9225" width="19.125" customWidth="1"/>
    <col min="9475" max="9475" width="2" customWidth="1"/>
    <col min="9476" max="9476" width="7.375" customWidth="1"/>
    <col min="9477" max="9479" width="33.375" customWidth="1"/>
    <col min="9480" max="9480" width="1.375" customWidth="1"/>
    <col min="9481" max="9481" width="19.125" customWidth="1"/>
    <col min="9731" max="9731" width="2" customWidth="1"/>
    <col min="9732" max="9732" width="7.375" customWidth="1"/>
    <col min="9733" max="9735" width="33.375" customWidth="1"/>
    <col min="9736" max="9736" width="1.375" customWidth="1"/>
    <col min="9737" max="9737" width="19.125" customWidth="1"/>
    <col min="9987" max="9987" width="2" customWidth="1"/>
    <col min="9988" max="9988" width="7.375" customWidth="1"/>
    <col min="9989" max="9991" width="33.375" customWidth="1"/>
    <col min="9992" max="9992" width="1.375" customWidth="1"/>
    <col min="9993" max="9993" width="19.125" customWidth="1"/>
    <col min="10243" max="10243" width="2" customWidth="1"/>
    <col min="10244" max="10244" width="7.375" customWidth="1"/>
    <col min="10245" max="10247" width="33.375" customWidth="1"/>
    <col min="10248" max="10248" width="1.375" customWidth="1"/>
    <col min="10249" max="10249" width="19.125" customWidth="1"/>
    <col min="10499" max="10499" width="2" customWidth="1"/>
    <col min="10500" max="10500" width="7.375" customWidth="1"/>
    <col min="10501" max="10503" width="33.375" customWidth="1"/>
    <col min="10504" max="10504" width="1.375" customWidth="1"/>
    <col min="10505" max="10505" width="19.125" customWidth="1"/>
    <col min="10755" max="10755" width="2" customWidth="1"/>
    <col min="10756" max="10756" width="7.375" customWidth="1"/>
    <col min="10757" max="10759" width="33.375" customWidth="1"/>
    <col min="10760" max="10760" width="1.375" customWidth="1"/>
    <col min="10761" max="10761" width="19.125" customWidth="1"/>
    <col min="11011" max="11011" width="2" customWidth="1"/>
    <col min="11012" max="11012" width="7.375" customWidth="1"/>
    <col min="11013" max="11015" width="33.375" customWidth="1"/>
    <col min="11016" max="11016" width="1.375" customWidth="1"/>
    <col min="11017" max="11017" width="19.125" customWidth="1"/>
    <col min="11267" max="11267" width="2" customWidth="1"/>
    <col min="11268" max="11268" width="7.375" customWidth="1"/>
    <col min="11269" max="11271" width="33.375" customWidth="1"/>
    <col min="11272" max="11272" width="1.375" customWidth="1"/>
    <col min="11273" max="11273" width="19.125" customWidth="1"/>
    <col min="11523" max="11523" width="2" customWidth="1"/>
    <col min="11524" max="11524" width="7.375" customWidth="1"/>
    <col min="11525" max="11527" width="33.375" customWidth="1"/>
    <col min="11528" max="11528" width="1.375" customWidth="1"/>
    <col min="11529" max="11529" width="19.125" customWidth="1"/>
    <col min="11779" max="11779" width="2" customWidth="1"/>
    <col min="11780" max="11780" width="7.375" customWidth="1"/>
    <col min="11781" max="11783" width="33.375" customWidth="1"/>
    <col min="11784" max="11784" width="1.375" customWidth="1"/>
    <col min="11785" max="11785" width="19.125" customWidth="1"/>
    <col min="12035" max="12035" width="2" customWidth="1"/>
    <col min="12036" max="12036" width="7.375" customWidth="1"/>
    <col min="12037" max="12039" width="33.375" customWidth="1"/>
    <col min="12040" max="12040" width="1.375" customWidth="1"/>
    <col min="12041" max="12041" width="19.125" customWidth="1"/>
    <col min="12291" max="12291" width="2" customWidth="1"/>
    <col min="12292" max="12292" width="7.375" customWidth="1"/>
    <col min="12293" max="12295" width="33.375" customWidth="1"/>
    <col min="12296" max="12296" width="1.375" customWidth="1"/>
    <col min="12297" max="12297" width="19.125" customWidth="1"/>
    <col min="12547" max="12547" width="2" customWidth="1"/>
    <col min="12548" max="12548" width="7.375" customWidth="1"/>
    <col min="12549" max="12551" width="33.375" customWidth="1"/>
    <col min="12552" max="12552" width="1.375" customWidth="1"/>
    <col min="12553" max="12553" width="19.125" customWidth="1"/>
    <col min="12803" max="12803" width="2" customWidth="1"/>
    <col min="12804" max="12804" width="7.375" customWidth="1"/>
    <col min="12805" max="12807" width="33.375" customWidth="1"/>
    <col min="12808" max="12808" width="1.375" customWidth="1"/>
    <col min="12809" max="12809" width="19.125" customWidth="1"/>
    <col min="13059" max="13059" width="2" customWidth="1"/>
    <col min="13060" max="13060" width="7.375" customWidth="1"/>
    <col min="13061" max="13063" width="33.375" customWidth="1"/>
    <col min="13064" max="13064" width="1.375" customWidth="1"/>
    <col min="13065" max="13065" width="19.125" customWidth="1"/>
    <col min="13315" max="13315" width="2" customWidth="1"/>
    <col min="13316" max="13316" width="7.375" customWidth="1"/>
    <col min="13317" max="13319" width="33.375" customWidth="1"/>
    <col min="13320" max="13320" width="1.375" customWidth="1"/>
    <col min="13321" max="13321" width="19.125" customWidth="1"/>
    <col min="13571" max="13571" width="2" customWidth="1"/>
    <col min="13572" max="13572" width="7.375" customWidth="1"/>
    <col min="13573" max="13575" width="33.375" customWidth="1"/>
    <col min="13576" max="13576" width="1.375" customWidth="1"/>
    <col min="13577" max="13577" width="19.125" customWidth="1"/>
    <col min="13827" max="13827" width="2" customWidth="1"/>
    <col min="13828" max="13828" width="7.375" customWidth="1"/>
    <col min="13829" max="13831" width="33.375" customWidth="1"/>
    <col min="13832" max="13832" width="1.375" customWidth="1"/>
    <col min="13833" max="13833" width="19.125" customWidth="1"/>
    <col min="14083" max="14083" width="2" customWidth="1"/>
    <col min="14084" max="14084" width="7.375" customWidth="1"/>
    <col min="14085" max="14087" width="33.375" customWidth="1"/>
    <col min="14088" max="14088" width="1.375" customWidth="1"/>
    <col min="14089" max="14089" width="19.125" customWidth="1"/>
    <col min="14339" max="14339" width="2" customWidth="1"/>
    <col min="14340" max="14340" width="7.375" customWidth="1"/>
    <col min="14341" max="14343" width="33.375" customWidth="1"/>
    <col min="14344" max="14344" width="1.375" customWidth="1"/>
    <col min="14345" max="14345" width="19.125" customWidth="1"/>
    <col min="14595" max="14595" width="2" customWidth="1"/>
    <col min="14596" max="14596" width="7.375" customWidth="1"/>
    <col min="14597" max="14599" width="33.375" customWidth="1"/>
    <col min="14600" max="14600" width="1.375" customWidth="1"/>
    <col min="14601" max="14601" width="19.125" customWidth="1"/>
    <col min="14851" max="14851" width="2" customWidth="1"/>
    <col min="14852" max="14852" width="7.375" customWidth="1"/>
    <col min="14853" max="14855" width="33.375" customWidth="1"/>
    <col min="14856" max="14856" width="1.375" customWidth="1"/>
    <col min="14857" max="14857" width="19.125" customWidth="1"/>
    <col min="15107" max="15107" width="2" customWidth="1"/>
    <col min="15108" max="15108" width="7.375" customWidth="1"/>
    <col min="15109" max="15111" width="33.375" customWidth="1"/>
    <col min="15112" max="15112" width="1.375" customWidth="1"/>
    <col min="15113" max="15113" width="19.125" customWidth="1"/>
    <col min="15363" max="15363" width="2" customWidth="1"/>
    <col min="15364" max="15364" width="7.375" customWidth="1"/>
    <col min="15365" max="15367" width="33.375" customWidth="1"/>
    <col min="15368" max="15368" width="1.375" customWidth="1"/>
    <col min="15369" max="15369" width="19.125" customWidth="1"/>
    <col min="15619" max="15619" width="2" customWidth="1"/>
    <col min="15620" max="15620" width="7.375" customWidth="1"/>
    <col min="15621" max="15623" width="33.375" customWidth="1"/>
    <col min="15624" max="15624" width="1.375" customWidth="1"/>
    <col min="15625" max="15625" width="19.125" customWidth="1"/>
    <col min="15875" max="15875" width="2" customWidth="1"/>
    <col min="15876" max="15876" width="7.375" customWidth="1"/>
    <col min="15877" max="15879" width="33.375" customWidth="1"/>
    <col min="15880" max="15880" width="1.375" customWidth="1"/>
    <col min="15881" max="15881" width="19.125" customWidth="1"/>
    <col min="16131" max="16131" width="2" customWidth="1"/>
    <col min="16132" max="16132" width="7.375" customWidth="1"/>
    <col min="16133" max="16135" width="33.375" customWidth="1"/>
    <col min="16136" max="16136" width="1.375" customWidth="1"/>
    <col min="16137" max="16137" width="19.125" customWidth="1"/>
  </cols>
  <sheetData>
    <row r="1" spans="1:41" s="42" customFormat="1" ht="34.5" customHeight="1" x14ac:dyDescent="0.15">
      <c r="B1" s="246" t="str">
        <f>'コード '!A1</f>
        <v>電解二酸化マンガン（本邦生産者）</v>
      </c>
    </row>
    <row r="2" spans="1:41" s="588" customFormat="1" ht="19.5" customHeight="1" x14ac:dyDescent="0.15">
      <c r="B2" s="812" t="s">
        <v>169</v>
      </c>
      <c r="C2" s="589"/>
      <c r="D2" s="589"/>
      <c r="E2" s="589"/>
      <c r="F2" s="589"/>
      <c r="G2" s="589"/>
      <c r="H2" s="590"/>
      <c r="I2" s="589"/>
      <c r="J2" s="589"/>
      <c r="K2" s="589"/>
      <c r="L2" s="589"/>
      <c r="M2" s="589"/>
      <c r="N2" s="589"/>
      <c r="O2" s="589"/>
      <c r="P2" s="589"/>
      <c r="Q2" s="589"/>
      <c r="R2" s="589"/>
      <c r="S2" s="589"/>
      <c r="T2" s="589"/>
      <c r="U2" s="589"/>
    </row>
    <row r="3" spans="1:41" ht="12" customHeight="1" thickBot="1" x14ac:dyDescent="0.2">
      <c r="A3" s="66"/>
      <c r="B3" s="66"/>
      <c r="C3" s="67"/>
      <c r="D3" s="67"/>
      <c r="E3" s="66"/>
      <c r="F3" s="66"/>
      <c r="G3" s="65"/>
      <c r="H3" s="65"/>
      <c r="I3" s="65"/>
      <c r="J3" s="68"/>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row>
    <row r="4" spans="1:41" ht="17.25" customHeight="1" thickBot="1" x14ac:dyDescent="0.2">
      <c r="B4" s="1124" t="s">
        <v>11</v>
      </c>
      <c r="C4" s="1125"/>
      <c r="D4" s="1159" t="str">
        <f>IF(様式一覧表!D5="","",様式一覧表!D5)</f>
        <v/>
      </c>
      <c r="E4" s="1160"/>
    </row>
    <row r="5" spans="1:41" x14ac:dyDescent="0.15">
      <c r="A5" s="384"/>
      <c r="B5" s="385"/>
      <c r="C5" s="385"/>
      <c r="D5" s="385"/>
      <c r="E5" s="385"/>
      <c r="F5" s="385"/>
      <c r="G5" s="385"/>
      <c r="H5" s="376"/>
      <c r="I5" s="376"/>
      <c r="J5" s="376"/>
    </row>
    <row r="6" spans="1:41" ht="44.25" customHeight="1" thickBot="1" x14ac:dyDescent="0.2">
      <c r="A6" s="385"/>
      <c r="B6" s="1158" t="s">
        <v>170</v>
      </c>
      <c r="C6" s="1158"/>
      <c r="D6" s="1158"/>
      <c r="E6" s="1158"/>
      <c r="F6" s="1158"/>
      <c r="G6" s="586"/>
      <c r="H6" s="22"/>
      <c r="I6" s="22"/>
      <c r="J6" s="22"/>
    </row>
    <row r="7" spans="1:41" ht="27.75" customHeight="1" x14ac:dyDescent="0.15">
      <c r="A7" s="376"/>
      <c r="B7" s="377" t="s">
        <v>171</v>
      </c>
      <c r="C7" s="166" t="s">
        <v>172</v>
      </c>
      <c r="D7" s="845" t="s">
        <v>173</v>
      </c>
      <c r="E7" s="166" t="s">
        <v>174</v>
      </c>
      <c r="F7" s="167" t="s">
        <v>175</v>
      </c>
    </row>
    <row r="8" spans="1:41" ht="28.5" customHeight="1" x14ac:dyDescent="0.15">
      <c r="A8" s="376"/>
      <c r="B8" s="378">
        <v>1</v>
      </c>
      <c r="C8" s="379"/>
      <c r="D8" s="379"/>
      <c r="E8" s="609"/>
      <c r="F8" s="380"/>
    </row>
    <row r="9" spans="1:41" ht="28.5" customHeight="1" x14ac:dyDescent="0.15">
      <c r="A9" s="376"/>
      <c r="B9" s="378">
        <v>2</v>
      </c>
      <c r="C9" s="379"/>
      <c r="D9" s="379"/>
      <c r="E9" s="609"/>
      <c r="F9" s="380"/>
    </row>
    <row r="10" spans="1:41" ht="28.5" customHeight="1" x14ac:dyDescent="0.15">
      <c r="A10" s="376"/>
      <c r="B10" s="378">
        <v>3</v>
      </c>
      <c r="C10" s="379"/>
      <c r="D10" s="379"/>
      <c r="E10" s="609"/>
      <c r="F10" s="380"/>
    </row>
    <row r="11" spans="1:41" ht="28.5" customHeight="1" x14ac:dyDescent="0.15">
      <c r="A11" s="376"/>
      <c r="B11" s="378">
        <v>4</v>
      </c>
      <c r="C11" s="379"/>
      <c r="D11" s="379"/>
      <c r="E11" s="609"/>
      <c r="F11" s="380"/>
    </row>
    <row r="12" spans="1:41" ht="28.5" customHeight="1" x14ac:dyDescent="0.15">
      <c r="A12" s="376"/>
      <c r="B12" s="378">
        <v>5</v>
      </c>
      <c r="C12" s="379"/>
      <c r="D12" s="379"/>
      <c r="E12" s="609"/>
      <c r="F12" s="380"/>
    </row>
    <row r="13" spans="1:41" ht="28.5" customHeight="1" thickBot="1" x14ac:dyDescent="0.2">
      <c r="A13" s="376"/>
      <c r="B13" s="381">
        <v>6</v>
      </c>
      <c r="C13" s="382"/>
      <c r="D13" s="382"/>
      <c r="E13" s="610"/>
      <c r="F13" s="383"/>
    </row>
    <row r="14" spans="1:41" ht="10.5" customHeight="1" x14ac:dyDescent="0.15"/>
  </sheetData>
  <mergeCells count="3">
    <mergeCell ref="B6:F6"/>
    <mergeCell ref="B4:C4"/>
    <mergeCell ref="D4:E4"/>
  </mergeCells>
  <phoneticPr fontId="25"/>
  <dataValidations count="1">
    <dataValidation type="list" allowBlank="1" showInputMessage="1" showErrorMessage="1" sqref="WVM983004:WVM983053 IZ8:IZ13 SV8:SV13 ACR8:ACR13 AMN8:AMN13 AWJ8:AWJ13 BGF8:BGF13 BQB8:BQB13 BZX8:BZX13 CJT8:CJT13 CTP8:CTP13 DDL8:DDL13 DNH8:DNH13 DXD8:DXD13 EGZ8:EGZ13 EQV8:EQV13 FAR8:FAR13 FKN8:FKN13 FUJ8:FUJ13 GEF8:GEF13 GOB8:GOB13 GXX8:GXX13 HHT8:HHT13 HRP8:HRP13 IBL8:IBL13 ILH8:ILH13 IVD8:IVD13 JEZ8:JEZ13 JOV8:JOV13 JYR8:JYR13 KIN8:KIN13 KSJ8:KSJ13 LCF8:LCF13 LMB8:LMB13 LVX8:LVX13 MFT8:MFT13 MPP8:MPP13 MZL8:MZL13 NJH8:NJH13 NTD8:NTD13 OCZ8:OCZ13 OMV8:OMV13 OWR8:OWR13 PGN8:PGN13 PQJ8:PQJ13 QAF8:QAF13 QKB8:QKB13 QTX8:QTX13 RDT8:RDT13 RNP8:RNP13 RXL8:RXL13 SHH8:SHH13 SRD8:SRD13 TAZ8:TAZ13 TKV8:TKV13 TUR8:TUR13 UEN8:UEN13 UOJ8:UOJ13 UYF8:UYF13 VIB8:VIB13 VRX8:VRX13 WBT8:WBT13 WLP8:WLP13 WVL8:WVL13 C131036:D131085 JA65500:JA65549 SW65500:SW65549 ACS65500:ACS65549 AMO65500:AMO65549 AWK65500:AWK65549 BGG65500:BGG65549 BQC65500:BQC65549 BZY65500:BZY65549 CJU65500:CJU65549 CTQ65500:CTQ65549 DDM65500:DDM65549 DNI65500:DNI65549 DXE65500:DXE65549 EHA65500:EHA65549 EQW65500:EQW65549 FAS65500:FAS65549 FKO65500:FKO65549 FUK65500:FUK65549 GEG65500:GEG65549 GOC65500:GOC65549 GXY65500:GXY65549 HHU65500:HHU65549 HRQ65500:HRQ65549 IBM65500:IBM65549 ILI65500:ILI65549 IVE65500:IVE65549 JFA65500:JFA65549 JOW65500:JOW65549 JYS65500:JYS65549 KIO65500:KIO65549 KSK65500:KSK65549 LCG65500:LCG65549 LMC65500:LMC65549 LVY65500:LVY65549 MFU65500:MFU65549 MPQ65500:MPQ65549 MZM65500:MZM65549 NJI65500:NJI65549 NTE65500:NTE65549 ODA65500:ODA65549 OMW65500:OMW65549 OWS65500:OWS65549 PGO65500:PGO65549 PQK65500:PQK65549 QAG65500:QAG65549 QKC65500:QKC65549 QTY65500:QTY65549 RDU65500:RDU65549 RNQ65500:RNQ65549 RXM65500:RXM65549 SHI65500:SHI65549 SRE65500:SRE65549 TBA65500:TBA65549 TKW65500:TKW65549 TUS65500:TUS65549 UEO65500:UEO65549 UOK65500:UOK65549 UYG65500:UYG65549 VIC65500:VIC65549 VRY65500:VRY65549 WBU65500:WBU65549 WLQ65500:WLQ65549 WVM65500:WVM65549 C196572:D196621 JA131036:JA131085 SW131036:SW131085 ACS131036:ACS131085 AMO131036:AMO131085 AWK131036:AWK131085 BGG131036:BGG131085 BQC131036:BQC131085 BZY131036:BZY131085 CJU131036:CJU131085 CTQ131036:CTQ131085 DDM131036:DDM131085 DNI131036:DNI131085 DXE131036:DXE131085 EHA131036:EHA131085 EQW131036:EQW131085 FAS131036:FAS131085 FKO131036:FKO131085 FUK131036:FUK131085 GEG131036:GEG131085 GOC131036:GOC131085 GXY131036:GXY131085 HHU131036:HHU131085 HRQ131036:HRQ131085 IBM131036:IBM131085 ILI131036:ILI131085 IVE131036:IVE131085 JFA131036:JFA131085 JOW131036:JOW131085 JYS131036:JYS131085 KIO131036:KIO131085 KSK131036:KSK131085 LCG131036:LCG131085 LMC131036:LMC131085 LVY131036:LVY131085 MFU131036:MFU131085 MPQ131036:MPQ131085 MZM131036:MZM131085 NJI131036:NJI131085 NTE131036:NTE131085 ODA131036:ODA131085 OMW131036:OMW131085 OWS131036:OWS131085 PGO131036:PGO131085 PQK131036:PQK131085 QAG131036:QAG131085 QKC131036:QKC131085 QTY131036:QTY131085 RDU131036:RDU131085 RNQ131036:RNQ131085 RXM131036:RXM131085 SHI131036:SHI131085 SRE131036:SRE131085 TBA131036:TBA131085 TKW131036:TKW131085 TUS131036:TUS131085 UEO131036:UEO131085 UOK131036:UOK131085 UYG131036:UYG131085 VIC131036:VIC131085 VRY131036:VRY131085 WBU131036:WBU131085 WLQ131036:WLQ131085 WVM131036:WVM131085 C262108:D262157 JA196572:JA196621 SW196572:SW196621 ACS196572:ACS196621 AMO196572:AMO196621 AWK196572:AWK196621 BGG196572:BGG196621 BQC196572:BQC196621 BZY196572:BZY196621 CJU196572:CJU196621 CTQ196572:CTQ196621 DDM196572:DDM196621 DNI196572:DNI196621 DXE196572:DXE196621 EHA196572:EHA196621 EQW196572:EQW196621 FAS196572:FAS196621 FKO196572:FKO196621 FUK196572:FUK196621 GEG196572:GEG196621 GOC196572:GOC196621 GXY196572:GXY196621 HHU196572:HHU196621 HRQ196572:HRQ196621 IBM196572:IBM196621 ILI196572:ILI196621 IVE196572:IVE196621 JFA196572:JFA196621 JOW196572:JOW196621 JYS196572:JYS196621 KIO196572:KIO196621 KSK196572:KSK196621 LCG196572:LCG196621 LMC196572:LMC196621 LVY196572:LVY196621 MFU196572:MFU196621 MPQ196572:MPQ196621 MZM196572:MZM196621 NJI196572:NJI196621 NTE196572:NTE196621 ODA196572:ODA196621 OMW196572:OMW196621 OWS196572:OWS196621 PGO196572:PGO196621 PQK196572:PQK196621 QAG196572:QAG196621 QKC196572:QKC196621 QTY196572:QTY196621 RDU196572:RDU196621 RNQ196572:RNQ196621 RXM196572:RXM196621 SHI196572:SHI196621 SRE196572:SRE196621 TBA196572:TBA196621 TKW196572:TKW196621 TUS196572:TUS196621 UEO196572:UEO196621 UOK196572:UOK196621 UYG196572:UYG196621 VIC196572:VIC196621 VRY196572:VRY196621 WBU196572:WBU196621 WLQ196572:WLQ196621 WVM196572:WVM196621 C327644:D327693 JA262108:JA262157 SW262108:SW262157 ACS262108:ACS262157 AMO262108:AMO262157 AWK262108:AWK262157 BGG262108:BGG262157 BQC262108:BQC262157 BZY262108:BZY262157 CJU262108:CJU262157 CTQ262108:CTQ262157 DDM262108:DDM262157 DNI262108:DNI262157 DXE262108:DXE262157 EHA262108:EHA262157 EQW262108:EQW262157 FAS262108:FAS262157 FKO262108:FKO262157 FUK262108:FUK262157 GEG262108:GEG262157 GOC262108:GOC262157 GXY262108:GXY262157 HHU262108:HHU262157 HRQ262108:HRQ262157 IBM262108:IBM262157 ILI262108:ILI262157 IVE262108:IVE262157 JFA262108:JFA262157 JOW262108:JOW262157 JYS262108:JYS262157 KIO262108:KIO262157 KSK262108:KSK262157 LCG262108:LCG262157 LMC262108:LMC262157 LVY262108:LVY262157 MFU262108:MFU262157 MPQ262108:MPQ262157 MZM262108:MZM262157 NJI262108:NJI262157 NTE262108:NTE262157 ODA262108:ODA262157 OMW262108:OMW262157 OWS262108:OWS262157 PGO262108:PGO262157 PQK262108:PQK262157 QAG262108:QAG262157 QKC262108:QKC262157 QTY262108:QTY262157 RDU262108:RDU262157 RNQ262108:RNQ262157 RXM262108:RXM262157 SHI262108:SHI262157 SRE262108:SRE262157 TBA262108:TBA262157 TKW262108:TKW262157 TUS262108:TUS262157 UEO262108:UEO262157 UOK262108:UOK262157 UYG262108:UYG262157 VIC262108:VIC262157 VRY262108:VRY262157 WBU262108:WBU262157 WLQ262108:WLQ262157 WVM262108:WVM262157 C393180:D393229 JA327644:JA327693 SW327644:SW327693 ACS327644:ACS327693 AMO327644:AMO327693 AWK327644:AWK327693 BGG327644:BGG327693 BQC327644:BQC327693 BZY327644:BZY327693 CJU327644:CJU327693 CTQ327644:CTQ327693 DDM327644:DDM327693 DNI327644:DNI327693 DXE327644:DXE327693 EHA327644:EHA327693 EQW327644:EQW327693 FAS327644:FAS327693 FKO327644:FKO327693 FUK327644:FUK327693 GEG327644:GEG327693 GOC327644:GOC327693 GXY327644:GXY327693 HHU327644:HHU327693 HRQ327644:HRQ327693 IBM327644:IBM327693 ILI327644:ILI327693 IVE327644:IVE327693 JFA327644:JFA327693 JOW327644:JOW327693 JYS327644:JYS327693 KIO327644:KIO327693 KSK327644:KSK327693 LCG327644:LCG327693 LMC327644:LMC327693 LVY327644:LVY327693 MFU327644:MFU327693 MPQ327644:MPQ327693 MZM327644:MZM327693 NJI327644:NJI327693 NTE327644:NTE327693 ODA327644:ODA327693 OMW327644:OMW327693 OWS327644:OWS327693 PGO327644:PGO327693 PQK327644:PQK327693 QAG327644:QAG327693 QKC327644:QKC327693 QTY327644:QTY327693 RDU327644:RDU327693 RNQ327644:RNQ327693 RXM327644:RXM327693 SHI327644:SHI327693 SRE327644:SRE327693 TBA327644:TBA327693 TKW327644:TKW327693 TUS327644:TUS327693 UEO327644:UEO327693 UOK327644:UOK327693 UYG327644:UYG327693 VIC327644:VIC327693 VRY327644:VRY327693 WBU327644:WBU327693 WLQ327644:WLQ327693 WVM327644:WVM327693 C458716:D458765 JA393180:JA393229 SW393180:SW393229 ACS393180:ACS393229 AMO393180:AMO393229 AWK393180:AWK393229 BGG393180:BGG393229 BQC393180:BQC393229 BZY393180:BZY393229 CJU393180:CJU393229 CTQ393180:CTQ393229 DDM393180:DDM393229 DNI393180:DNI393229 DXE393180:DXE393229 EHA393180:EHA393229 EQW393180:EQW393229 FAS393180:FAS393229 FKO393180:FKO393229 FUK393180:FUK393229 GEG393180:GEG393229 GOC393180:GOC393229 GXY393180:GXY393229 HHU393180:HHU393229 HRQ393180:HRQ393229 IBM393180:IBM393229 ILI393180:ILI393229 IVE393180:IVE393229 JFA393180:JFA393229 JOW393180:JOW393229 JYS393180:JYS393229 KIO393180:KIO393229 KSK393180:KSK393229 LCG393180:LCG393229 LMC393180:LMC393229 LVY393180:LVY393229 MFU393180:MFU393229 MPQ393180:MPQ393229 MZM393180:MZM393229 NJI393180:NJI393229 NTE393180:NTE393229 ODA393180:ODA393229 OMW393180:OMW393229 OWS393180:OWS393229 PGO393180:PGO393229 PQK393180:PQK393229 QAG393180:QAG393229 QKC393180:QKC393229 QTY393180:QTY393229 RDU393180:RDU393229 RNQ393180:RNQ393229 RXM393180:RXM393229 SHI393180:SHI393229 SRE393180:SRE393229 TBA393180:TBA393229 TKW393180:TKW393229 TUS393180:TUS393229 UEO393180:UEO393229 UOK393180:UOK393229 UYG393180:UYG393229 VIC393180:VIC393229 VRY393180:VRY393229 WBU393180:WBU393229 WLQ393180:WLQ393229 WVM393180:WVM393229 C524252:D524301 JA458716:JA458765 SW458716:SW458765 ACS458716:ACS458765 AMO458716:AMO458765 AWK458716:AWK458765 BGG458716:BGG458765 BQC458716:BQC458765 BZY458716:BZY458765 CJU458716:CJU458765 CTQ458716:CTQ458765 DDM458716:DDM458765 DNI458716:DNI458765 DXE458716:DXE458765 EHA458716:EHA458765 EQW458716:EQW458765 FAS458716:FAS458765 FKO458716:FKO458765 FUK458716:FUK458765 GEG458716:GEG458765 GOC458716:GOC458765 GXY458716:GXY458765 HHU458716:HHU458765 HRQ458716:HRQ458765 IBM458716:IBM458765 ILI458716:ILI458765 IVE458716:IVE458765 JFA458716:JFA458765 JOW458716:JOW458765 JYS458716:JYS458765 KIO458716:KIO458765 KSK458716:KSK458765 LCG458716:LCG458765 LMC458716:LMC458765 LVY458716:LVY458765 MFU458716:MFU458765 MPQ458716:MPQ458765 MZM458716:MZM458765 NJI458716:NJI458765 NTE458716:NTE458765 ODA458716:ODA458765 OMW458716:OMW458765 OWS458716:OWS458765 PGO458716:PGO458765 PQK458716:PQK458765 QAG458716:QAG458765 QKC458716:QKC458765 QTY458716:QTY458765 RDU458716:RDU458765 RNQ458716:RNQ458765 RXM458716:RXM458765 SHI458716:SHI458765 SRE458716:SRE458765 TBA458716:TBA458765 TKW458716:TKW458765 TUS458716:TUS458765 UEO458716:UEO458765 UOK458716:UOK458765 UYG458716:UYG458765 VIC458716:VIC458765 VRY458716:VRY458765 WBU458716:WBU458765 WLQ458716:WLQ458765 WVM458716:WVM458765 C589788:D589837 JA524252:JA524301 SW524252:SW524301 ACS524252:ACS524301 AMO524252:AMO524301 AWK524252:AWK524301 BGG524252:BGG524301 BQC524252:BQC524301 BZY524252:BZY524301 CJU524252:CJU524301 CTQ524252:CTQ524301 DDM524252:DDM524301 DNI524252:DNI524301 DXE524252:DXE524301 EHA524252:EHA524301 EQW524252:EQW524301 FAS524252:FAS524301 FKO524252:FKO524301 FUK524252:FUK524301 GEG524252:GEG524301 GOC524252:GOC524301 GXY524252:GXY524301 HHU524252:HHU524301 HRQ524252:HRQ524301 IBM524252:IBM524301 ILI524252:ILI524301 IVE524252:IVE524301 JFA524252:JFA524301 JOW524252:JOW524301 JYS524252:JYS524301 KIO524252:KIO524301 KSK524252:KSK524301 LCG524252:LCG524301 LMC524252:LMC524301 LVY524252:LVY524301 MFU524252:MFU524301 MPQ524252:MPQ524301 MZM524252:MZM524301 NJI524252:NJI524301 NTE524252:NTE524301 ODA524252:ODA524301 OMW524252:OMW524301 OWS524252:OWS524301 PGO524252:PGO524301 PQK524252:PQK524301 QAG524252:QAG524301 QKC524252:QKC524301 QTY524252:QTY524301 RDU524252:RDU524301 RNQ524252:RNQ524301 RXM524252:RXM524301 SHI524252:SHI524301 SRE524252:SRE524301 TBA524252:TBA524301 TKW524252:TKW524301 TUS524252:TUS524301 UEO524252:UEO524301 UOK524252:UOK524301 UYG524252:UYG524301 VIC524252:VIC524301 VRY524252:VRY524301 WBU524252:WBU524301 WLQ524252:WLQ524301 WVM524252:WVM524301 C655324:D655373 JA589788:JA589837 SW589788:SW589837 ACS589788:ACS589837 AMO589788:AMO589837 AWK589788:AWK589837 BGG589788:BGG589837 BQC589788:BQC589837 BZY589788:BZY589837 CJU589788:CJU589837 CTQ589788:CTQ589837 DDM589788:DDM589837 DNI589788:DNI589837 DXE589788:DXE589837 EHA589788:EHA589837 EQW589788:EQW589837 FAS589788:FAS589837 FKO589788:FKO589837 FUK589788:FUK589837 GEG589788:GEG589837 GOC589788:GOC589837 GXY589788:GXY589837 HHU589788:HHU589837 HRQ589788:HRQ589837 IBM589788:IBM589837 ILI589788:ILI589837 IVE589788:IVE589837 JFA589788:JFA589837 JOW589788:JOW589837 JYS589788:JYS589837 KIO589788:KIO589837 KSK589788:KSK589837 LCG589788:LCG589837 LMC589788:LMC589837 LVY589788:LVY589837 MFU589788:MFU589837 MPQ589788:MPQ589837 MZM589788:MZM589837 NJI589788:NJI589837 NTE589788:NTE589837 ODA589788:ODA589837 OMW589788:OMW589837 OWS589788:OWS589837 PGO589788:PGO589837 PQK589788:PQK589837 QAG589788:QAG589837 QKC589788:QKC589837 QTY589788:QTY589837 RDU589788:RDU589837 RNQ589788:RNQ589837 RXM589788:RXM589837 SHI589788:SHI589837 SRE589788:SRE589837 TBA589788:TBA589837 TKW589788:TKW589837 TUS589788:TUS589837 UEO589788:UEO589837 UOK589788:UOK589837 UYG589788:UYG589837 VIC589788:VIC589837 VRY589788:VRY589837 WBU589788:WBU589837 WLQ589788:WLQ589837 WVM589788:WVM589837 C720860:D720909 JA655324:JA655373 SW655324:SW655373 ACS655324:ACS655373 AMO655324:AMO655373 AWK655324:AWK655373 BGG655324:BGG655373 BQC655324:BQC655373 BZY655324:BZY655373 CJU655324:CJU655373 CTQ655324:CTQ655373 DDM655324:DDM655373 DNI655324:DNI655373 DXE655324:DXE655373 EHA655324:EHA655373 EQW655324:EQW655373 FAS655324:FAS655373 FKO655324:FKO655373 FUK655324:FUK655373 GEG655324:GEG655373 GOC655324:GOC655373 GXY655324:GXY655373 HHU655324:HHU655373 HRQ655324:HRQ655373 IBM655324:IBM655373 ILI655324:ILI655373 IVE655324:IVE655373 JFA655324:JFA655373 JOW655324:JOW655373 JYS655324:JYS655373 KIO655324:KIO655373 KSK655324:KSK655373 LCG655324:LCG655373 LMC655324:LMC655373 LVY655324:LVY655373 MFU655324:MFU655373 MPQ655324:MPQ655373 MZM655324:MZM655373 NJI655324:NJI655373 NTE655324:NTE655373 ODA655324:ODA655373 OMW655324:OMW655373 OWS655324:OWS655373 PGO655324:PGO655373 PQK655324:PQK655373 QAG655324:QAG655373 QKC655324:QKC655373 QTY655324:QTY655373 RDU655324:RDU655373 RNQ655324:RNQ655373 RXM655324:RXM655373 SHI655324:SHI655373 SRE655324:SRE655373 TBA655324:TBA655373 TKW655324:TKW655373 TUS655324:TUS655373 UEO655324:UEO655373 UOK655324:UOK655373 UYG655324:UYG655373 VIC655324:VIC655373 VRY655324:VRY655373 WBU655324:WBU655373 WLQ655324:WLQ655373 WVM655324:WVM655373 C786396:D786445 JA720860:JA720909 SW720860:SW720909 ACS720860:ACS720909 AMO720860:AMO720909 AWK720860:AWK720909 BGG720860:BGG720909 BQC720860:BQC720909 BZY720860:BZY720909 CJU720860:CJU720909 CTQ720860:CTQ720909 DDM720860:DDM720909 DNI720860:DNI720909 DXE720860:DXE720909 EHA720860:EHA720909 EQW720860:EQW720909 FAS720860:FAS720909 FKO720860:FKO720909 FUK720860:FUK720909 GEG720860:GEG720909 GOC720860:GOC720909 GXY720860:GXY720909 HHU720860:HHU720909 HRQ720860:HRQ720909 IBM720860:IBM720909 ILI720860:ILI720909 IVE720860:IVE720909 JFA720860:JFA720909 JOW720860:JOW720909 JYS720860:JYS720909 KIO720860:KIO720909 KSK720860:KSK720909 LCG720860:LCG720909 LMC720860:LMC720909 LVY720860:LVY720909 MFU720860:MFU720909 MPQ720860:MPQ720909 MZM720860:MZM720909 NJI720860:NJI720909 NTE720860:NTE720909 ODA720860:ODA720909 OMW720860:OMW720909 OWS720860:OWS720909 PGO720860:PGO720909 PQK720860:PQK720909 QAG720860:QAG720909 QKC720860:QKC720909 QTY720860:QTY720909 RDU720860:RDU720909 RNQ720860:RNQ720909 RXM720860:RXM720909 SHI720860:SHI720909 SRE720860:SRE720909 TBA720860:TBA720909 TKW720860:TKW720909 TUS720860:TUS720909 UEO720860:UEO720909 UOK720860:UOK720909 UYG720860:UYG720909 VIC720860:VIC720909 VRY720860:VRY720909 WBU720860:WBU720909 WLQ720860:WLQ720909 WVM720860:WVM720909 C851932:D851981 JA786396:JA786445 SW786396:SW786445 ACS786396:ACS786445 AMO786396:AMO786445 AWK786396:AWK786445 BGG786396:BGG786445 BQC786396:BQC786445 BZY786396:BZY786445 CJU786396:CJU786445 CTQ786396:CTQ786445 DDM786396:DDM786445 DNI786396:DNI786445 DXE786396:DXE786445 EHA786396:EHA786445 EQW786396:EQW786445 FAS786396:FAS786445 FKO786396:FKO786445 FUK786396:FUK786445 GEG786396:GEG786445 GOC786396:GOC786445 GXY786396:GXY786445 HHU786396:HHU786445 HRQ786396:HRQ786445 IBM786396:IBM786445 ILI786396:ILI786445 IVE786396:IVE786445 JFA786396:JFA786445 JOW786396:JOW786445 JYS786396:JYS786445 KIO786396:KIO786445 KSK786396:KSK786445 LCG786396:LCG786445 LMC786396:LMC786445 LVY786396:LVY786445 MFU786396:MFU786445 MPQ786396:MPQ786445 MZM786396:MZM786445 NJI786396:NJI786445 NTE786396:NTE786445 ODA786396:ODA786445 OMW786396:OMW786445 OWS786396:OWS786445 PGO786396:PGO786445 PQK786396:PQK786445 QAG786396:QAG786445 QKC786396:QKC786445 QTY786396:QTY786445 RDU786396:RDU786445 RNQ786396:RNQ786445 RXM786396:RXM786445 SHI786396:SHI786445 SRE786396:SRE786445 TBA786396:TBA786445 TKW786396:TKW786445 TUS786396:TUS786445 UEO786396:UEO786445 UOK786396:UOK786445 UYG786396:UYG786445 VIC786396:VIC786445 VRY786396:VRY786445 WBU786396:WBU786445 WLQ786396:WLQ786445 WVM786396:WVM786445 C917468:D917517 JA851932:JA851981 SW851932:SW851981 ACS851932:ACS851981 AMO851932:AMO851981 AWK851932:AWK851981 BGG851932:BGG851981 BQC851932:BQC851981 BZY851932:BZY851981 CJU851932:CJU851981 CTQ851932:CTQ851981 DDM851932:DDM851981 DNI851932:DNI851981 DXE851932:DXE851981 EHA851932:EHA851981 EQW851932:EQW851981 FAS851932:FAS851981 FKO851932:FKO851981 FUK851932:FUK851981 GEG851932:GEG851981 GOC851932:GOC851981 GXY851932:GXY851981 HHU851932:HHU851981 HRQ851932:HRQ851981 IBM851932:IBM851981 ILI851932:ILI851981 IVE851932:IVE851981 JFA851932:JFA851981 JOW851932:JOW851981 JYS851932:JYS851981 KIO851932:KIO851981 KSK851932:KSK851981 LCG851932:LCG851981 LMC851932:LMC851981 LVY851932:LVY851981 MFU851932:MFU851981 MPQ851932:MPQ851981 MZM851932:MZM851981 NJI851932:NJI851981 NTE851932:NTE851981 ODA851932:ODA851981 OMW851932:OMW851981 OWS851932:OWS851981 PGO851932:PGO851981 PQK851932:PQK851981 QAG851932:QAG851981 QKC851932:QKC851981 QTY851932:QTY851981 RDU851932:RDU851981 RNQ851932:RNQ851981 RXM851932:RXM851981 SHI851932:SHI851981 SRE851932:SRE851981 TBA851932:TBA851981 TKW851932:TKW851981 TUS851932:TUS851981 UEO851932:UEO851981 UOK851932:UOK851981 UYG851932:UYG851981 VIC851932:VIC851981 VRY851932:VRY851981 WBU851932:WBU851981 WLQ851932:WLQ851981 WVM851932:WVM851981 C983004:D983053 JA917468:JA917517 SW917468:SW917517 ACS917468:ACS917517 AMO917468:AMO917517 AWK917468:AWK917517 BGG917468:BGG917517 BQC917468:BQC917517 BZY917468:BZY917517 CJU917468:CJU917517 CTQ917468:CTQ917517 DDM917468:DDM917517 DNI917468:DNI917517 DXE917468:DXE917517 EHA917468:EHA917517 EQW917468:EQW917517 FAS917468:FAS917517 FKO917468:FKO917517 FUK917468:FUK917517 GEG917468:GEG917517 GOC917468:GOC917517 GXY917468:GXY917517 HHU917468:HHU917517 HRQ917468:HRQ917517 IBM917468:IBM917517 ILI917468:ILI917517 IVE917468:IVE917517 JFA917468:JFA917517 JOW917468:JOW917517 JYS917468:JYS917517 KIO917468:KIO917517 KSK917468:KSK917517 LCG917468:LCG917517 LMC917468:LMC917517 LVY917468:LVY917517 MFU917468:MFU917517 MPQ917468:MPQ917517 MZM917468:MZM917517 NJI917468:NJI917517 NTE917468:NTE917517 ODA917468:ODA917517 OMW917468:OMW917517 OWS917468:OWS917517 PGO917468:PGO917517 PQK917468:PQK917517 QAG917468:QAG917517 QKC917468:QKC917517 QTY917468:QTY917517 RDU917468:RDU917517 RNQ917468:RNQ917517 RXM917468:RXM917517 SHI917468:SHI917517 SRE917468:SRE917517 TBA917468:TBA917517 TKW917468:TKW917517 TUS917468:TUS917517 UEO917468:UEO917517 UOK917468:UOK917517 UYG917468:UYG917517 VIC917468:VIC917517 VRY917468:VRY917517 WBU917468:WBU917517 WLQ917468:WLQ917517 WVM917468:WVM917517 WLQ983004:WLQ983053 JA983004:JA983053 SW983004:SW983053 ACS983004:ACS983053 AMO983004:AMO983053 AWK983004:AWK983053 BGG983004:BGG983053 BQC983004:BQC983053 BZY983004:BZY983053 CJU983004:CJU983053 CTQ983004:CTQ983053 DDM983004:DDM983053 DNI983004:DNI983053 DXE983004:DXE983053 EHA983004:EHA983053 EQW983004:EQW983053 FAS983004:FAS983053 FKO983004:FKO983053 FUK983004:FUK983053 GEG983004:GEG983053 GOC983004:GOC983053 GXY983004:GXY983053 HHU983004:HHU983053 HRQ983004:HRQ983053 IBM983004:IBM983053 ILI983004:ILI983053 IVE983004:IVE983053 JFA983004:JFA983053 JOW983004:JOW983053 JYS983004:JYS983053 KIO983004:KIO983053 KSK983004:KSK983053 LCG983004:LCG983053 LMC983004:LMC983053 LVY983004:LVY983053 MFU983004:MFU983053 MPQ983004:MPQ983053 MZM983004:MZM983053 NJI983004:NJI983053 NTE983004:NTE983053 ODA983004:ODA983053 OMW983004:OMW983053 OWS983004:OWS983053 PGO983004:PGO983053 PQK983004:PQK983053 QAG983004:QAG983053 QKC983004:QKC983053 QTY983004:QTY983053 RDU983004:RDU983053 RNQ983004:RNQ983053 RXM983004:RXM983053 SHI983004:SHI983053 SRE983004:SRE983053 TBA983004:TBA983053 TKW983004:TKW983053 TUS983004:TUS983053 UEO983004:UEO983053 UOK983004:UOK983053 UYG983004:UYG983053 VIC983004:VIC983053 VRY983004:VRY983053 WBU983004:WBU983053 C65500:D65549" xr:uid="{00000000-0002-0000-0300-000000000000}">
      <formula1>"①液体工業用,②液体食品添加用,③液体その他,④固形工業用,⑤固形食品添加用,⑥固体その他"</formula1>
    </dataValidation>
  </dataValidations>
  <pageMargins left="0.70866141732283472" right="0.70866141732283472" top="1.1417322834645669"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AF192311-25F3-47BB-A3CE-4D41DFEBF07E}">
          <x14:formula1>
            <xm:f>'コード '!$B$5:$B$9</xm:f>
          </x14:formula1>
          <xm:sqref>C8:C13</xm:sqref>
        </x14:dataValidation>
        <x14:dataValidation type="list" allowBlank="1" showInputMessage="1" showErrorMessage="1" xr:uid="{C1D5D929-D4CD-4CFE-B9B8-54B8E1123D0B}">
          <x14:formula1>
            <xm:f>'コード '!$B$12:$B$15</xm:f>
          </x14:formula1>
          <xm:sqref>D8:D13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AM31"/>
  <sheetViews>
    <sheetView view="pageBreakPreview" zoomScale="80" zoomScaleNormal="100" zoomScaleSheetLayoutView="80" workbookViewId="0">
      <selection activeCell="D4" sqref="D4:F4"/>
    </sheetView>
  </sheetViews>
  <sheetFormatPr defaultColWidth="9" defaultRowHeight="14.25" x14ac:dyDescent="0.15"/>
  <cols>
    <col min="1" max="1" width="2.375" style="42" customWidth="1"/>
    <col min="2" max="2" width="3.625" style="42" customWidth="1"/>
    <col min="3" max="3" width="20.875" style="42" customWidth="1"/>
    <col min="4" max="4" width="18.625" style="42" customWidth="1"/>
    <col min="5" max="5" width="9" style="42" customWidth="1"/>
    <col min="6" max="6" width="18.625" style="42" customWidth="1"/>
    <col min="7" max="7" width="24.375" style="42" customWidth="1"/>
    <col min="8" max="8" width="22.625" style="42" customWidth="1"/>
    <col min="9" max="10" width="24.25" style="42" customWidth="1"/>
    <col min="11" max="11" width="23.125" style="42" customWidth="1"/>
    <col min="12" max="12" width="24.5" style="42" customWidth="1"/>
    <col min="13" max="13" width="3.125" style="42" customWidth="1"/>
    <col min="14" max="17" width="20.625" style="42" customWidth="1"/>
    <col min="18" max="19" width="25.625" style="42" customWidth="1"/>
    <col min="20" max="20" width="2.375" style="42" customWidth="1"/>
    <col min="21" max="25" width="25.625" style="42" customWidth="1"/>
    <col min="26" max="26" width="21.625" style="42" customWidth="1"/>
    <col min="27" max="16384" width="9" style="42"/>
  </cols>
  <sheetData>
    <row r="1" spans="1:39" ht="34.5" customHeight="1" x14ac:dyDescent="0.15">
      <c r="B1" s="246" t="str">
        <f>'コード '!A1</f>
        <v>電解二酸化マンガン（本邦生産者）</v>
      </c>
    </row>
    <row r="2" spans="1:39" s="588" customFormat="1" ht="21.6" customHeight="1" x14ac:dyDescent="0.15">
      <c r="B2" s="589" t="s">
        <v>176</v>
      </c>
      <c r="C2" s="589"/>
      <c r="D2" s="589"/>
      <c r="E2" s="589"/>
      <c r="F2" s="590"/>
      <c r="G2" s="589"/>
      <c r="H2" s="589"/>
      <c r="I2" s="589"/>
      <c r="J2" s="589"/>
      <c r="K2" s="589"/>
      <c r="L2" s="589"/>
      <c r="M2" s="589"/>
      <c r="N2" s="589"/>
      <c r="O2" s="589"/>
      <c r="P2" s="589"/>
      <c r="Q2" s="589"/>
      <c r="R2" s="589"/>
      <c r="S2" s="589"/>
    </row>
    <row r="3" spans="1:39" customFormat="1" ht="12" customHeight="1" thickBot="1" x14ac:dyDescent="0.2">
      <c r="A3" s="66"/>
      <c r="B3" s="66"/>
      <c r="C3" s="67"/>
      <c r="D3" s="66"/>
      <c r="E3" s="65"/>
      <c r="F3" s="65"/>
      <c r="G3" s="65"/>
      <c r="H3" s="68"/>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row>
    <row r="4" spans="1:39" customFormat="1" ht="17.25" customHeight="1" thickBot="1" x14ac:dyDescent="0.2">
      <c r="B4" s="1124" t="s">
        <v>11</v>
      </c>
      <c r="C4" s="1125"/>
      <c r="D4" s="1161" t="str">
        <f>IF(様式一覧表!D5="","",様式一覧表!D5)</f>
        <v/>
      </c>
      <c r="E4" s="1128"/>
      <c r="F4" s="1129"/>
    </row>
    <row r="5" spans="1:39" s="75" customFormat="1" ht="16.5" customHeight="1" x14ac:dyDescent="0.15">
      <c r="A5" s="70"/>
      <c r="B5" s="71"/>
      <c r="C5" s="72"/>
      <c r="D5" s="71"/>
      <c r="E5" s="71"/>
      <c r="F5" s="71"/>
      <c r="G5" s="71"/>
      <c r="H5" s="71"/>
      <c r="I5" s="72"/>
      <c r="J5" s="72"/>
      <c r="K5" s="72"/>
      <c r="L5" s="72"/>
      <c r="M5" s="72"/>
      <c r="N5" s="72"/>
      <c r="O5" s="72"/>
      <c r="P5" s="72"/>
      <c r="Q5" s="72"/>
      <c r="R5" s="72"/>
      <c r="S5" s="72"/>
      <c r="T5" s="73"/>
      <c r="U5" s="71"/>
      <c r="V5" s="71"/>
      <c r="W5" s="71"/>
      <c r="X5" s="71"/>
      <c r="Y5" s="71"/>
      <c r="Z5" s="71"/>
      <c r="AA5" s="71"/>
      <c r="AB5" s="71"/>
      <c r="AC5" s="71"/>
      <c r="AD5" s="71"/>
      <c r="AE5" s="71"/>
      <c r="AF5" s="71"/>
      <c r="AG5" s="71"/>
      <c r="AH5" s="71"/>
      <c r="AI5" s="71"/>
      <c r="AJ5" s="71"/>
      <c r="AK5" s="71"/>
      <c r="AL5" s="74"/>
      <c r="AM5" s="74"/>
    </row>
    <row r="6" spans="1:39" ht="25.15" customHeight="1" x14ac:dyDescent="0.15">
      <c r="A6" s="40"/>
      <c r="B6" s="40" t="s">
        <v>177</v>
      </c>
      <c r="C6" s="40"/>
      <c r="D6" s="40"/>
      <c r="E6" s="40"/>
      <c r="F6" s="41"/>
      <c r="G6" s="40"/>
      <c r="H6" s="40"/>
      <c r="I6" s="40"/>
      <c r="J6" s="40"/>
      <c r="K6" s="40"/>
      <c r="L6" s="40"/>
      <c r="M6" s="40"/>
      <c r="N6" s="40"/>
      <c r="O6" s="40"/>
      <c r="P6" s="40"/>
      <c r="Q6" s="40"/>
      <c r="R6" s="40"/>
      <c r="S6" s="40"/>
    </row>
    <row r="7" spans="1:39" ht="37.5" customHeight="1" thickBot="1" x14ac:dyDescent="0.2">
      <c r="A7" s="40"/>
      <c r="B7" s="40"/>
      <c r="C7" s="1172" t="s">
        <v>178</v>
      </c>
      <c r="D7" s="1172"/>
      <c r="E7" s="1172"/>
      <c r="F7" s="1172"/>
      <c r="G7" s="1172"/>
      <c r="H7" s="1172"/>
      <c r="I7" s="1172"/>
      <c r="J7" s="1172"/>
      <c r="K7" s="1172"/>
      <c r="L7" s="1172"/>
      <c r="M7" s="265"/>
      <c r="N7" s="265"/>
      <c r="O7" s="265"/>
      <c r="P7" s="265"/>
      <c r="Q7" s="265"/>
      <c r="R7" s="265"/>
      <c r="S7" s="265"/>
    </row>
    <row r="8" spans="1:39" ht="33" customHeight="1" thickBot="1" x14ac:dyDescent="0.2">
      <c r="A8" s="40"/>
      <c r="B8" s="40"/>
      <c r="C8" s="1173" t="s">
        <v>179</v>
      </c>
      <c r="D8" s="1174"/>
      <c r="E8" s="1174"/>
      <c r="F8" s="1174"/>
      <c r="G8" s="43"/>
      <c r="H8" s="40"/>
      <c r="I8" s="40"/>
      <c r="J8" s="40"/>
      <c r="K8" s="40"/>
      <c r="L8" s="40"/>
      <c r="M8" s="40"/>
      <c r="N8" s="40"/>
      <c r="O8" s="40"/>
      <c r="P8" s="40"/>
      <c r="Q8" s="40"/>
      <c r="R8" s="40"/>
      <c r="S8" s="40"/>
    </row>
    <row r="9" spans="1:39" ht="25.15" customHeight="1" x14ac:dyDescent="0.15">
      <c r="A9" s="40"/>
      <c r="B9" s="40"/>
      <c r="C9" s="1170" t="s">
        <v>180</v>
      </c>
      <c r="D9" s="1162" t="s">
        <v>181</v>
      </c>
      <c r="E9" s="1163"/>
      <c r="F9" s="1166" t="s">
        <v>182</v>
      </c>
      <c r="G9" s="1168" t="s">
        <v>183</v>
      </c>
      <c r="H9" s="1169"/>
      <c r="I9" s="1194" t="s">
        <v>184</v>
      </c>
      <c r="J9" s="1179" t="s">
        <v>185</v>
      </c>
      <c r="K9" s="1175" t="s">
        <v>186</v>
      </c>
      <c r="L9" s="1176"/>
      <c r="M9" s="271"/>
      <c r="N9" s="271"/>
      <c r="O9" s="271"/>
      <c r="P9" s="271"/>
      <c r="Q9" s="271"/>
      <c r="R9" s="271"/>
      <c r="T9" s="40"/>
      <c r="U9" s="40"/>
    </row>
    <row r="10" spans="1:39" ht="36" customHeight="1" x14ac:dyDescent="0.15">
      <c r="A10" s="40"/>
      <c r="B10" s="40"/>
      <c r="C10" s="1171"/>
      <c r="D10" s="1164"/>
      <c r="E10" s="1165"/>
      <c r="F10" s="1167"/>
      <c r="G10" s="44" t="s">
        <v>187</v>
      </c>
      <c r="H10" s="45" t="s">
        <v>188</v>
      </c>
      <c r="I10" s="1167"/>
      <c r="J10" s="1180"/>
      <c r="K10" s="1177"/>
      <c r="L10" s="1178"/>
      <c r="M10" s="40"/>
      <c r="N10" s="40"/>
    </row>
    <row r="11" spans="1:39" ht="48" customHeight="1" x14ac:dyDescent="0.15">
      <c r="A11" s="40"/>
      <c r="B11" s="40"/>
      <c r="C11" s="46"/>
      <c r="D11" s="1199"/>
      <c r="E11" s="1200"/>
      <c r="F11" s="110"/>
      <c r="G11" s="47"/>
      <c r="H11" s="48"/>
      <c r="I11" s="379"/>
      <c r="J11" s="379"/>
      <c r="K11" s="1203"/>
      <c r="L11" s="1204"/>
      <c r="M11" s="40"/>
      <c r="N11" s="40"/>
    </row>
    <row r="12" spans="1:39" ht="48" customHeight="1" x14ac:dyDescent="0.15">
      <c r="A12" s="40"/>
      <c r="B12" s="40"/>
      <c r="C12" s="46"/>
      <c r="D12" s="1199"/>
      <c r="E12" s="1200"/>
      <c r="F12" s="110"/>
      <c r="G12" s="47"/>
      <c r="H12" s="48"/>
      <c r="I12" s="379"/>
      <c r="J12" s="379"/>
      <c r="K12" s="1203"/>
      <c r="L12" s="1204"/>
      <c r="M12" s="40"/>
      <c r="N12" s="40"/>
    </row>
    <row r="13" spans="1:39" ht="48" customHeight="1" thickBot="1" x14ac:dyDescent="0.2">
      <c r="A13" s="40"/>
      <c r="B13" s="40"/>
      <c r="C13" s="49"/>
      <c r="D13" s="1181"/>
      <c r="E13" s="1182"/>
      <c r="F13" s="584"/>
      <c r="G13" s="50"/>
      <c r="H13" s="51"/>
      <c r="I13" s="382"/>
      <c r="J13" s="382"/>
      <c r="K13" s="1183"/>
      <c r="L13" s="1184"/>
      <c r="M13" s="40"/>
      <c r="N13" s="40"/>
    </row>
    <row r="14" spans="1:39" ht="24.75" customHeight="1" x14ac:dyDescent="0.15">
      <c r="A14" s="40"/>
      <c r="B14" s="40"/>
      <c r="C14" s="40"/>
      <c r="D14" s="40"/>
      <c r="E14" s="40"/>
      <c r="F14" s="40"/>
      <c r="G14" s="41"/>
      <c r="H14" s="40"/>
      <c r="I14" s="40"/>
      <c r="J14" s="40"/>
      <c r="K14" s="40"/>
      <c r="L14" s="40"/>
      <c r="M14" s="40"/>
      <c r="N14" s="40"/>
      <c r="O14" s="40"/>
      <c r="P14" s="40"/>
      <c r="Q14" s="40"/>
      <c r="R14" s="40"/>
      <c r="S14" s="40"/>
    </row>
    <row r="15" spans="1:39" ht="25.15" customHeight="1" x14ac:dyDescent="0.15">
      <c r="A15" s="40"/>
      <c r="B15" s="40" t="s">
        <v>189</v>
      </c>
      <c r="C15" s="40"/>
      <c r="D15" s="40"/>
      <c r="E15" s="40"/>
      <c r="F15" s="40"/>
      <c r="G15" s="41"/>
      <c r="H15" s="52"/>
      <c r="I15" s="40"/>
      <c r="J15" s="40"/>
      <c r="K15" s="40"/>
      <c r="L15" s="40"/>
      <c r="M15" s="40"/>
      <c r="O15" s="40"/>
      <c r="P15" s="40"/>
      <c r="Q15" s="40"/>
      <c r="R15" s="40"/>
      <c r="S15" s="40"/>
    </row>
    <row r="16" spans="1:39" ht="51.75" customHeight="1" thickBot="1" x14ac:dyDescent="0.2">
      <c r="A16" s="40"/>
      <c r="B16" s="40"/>
      <c r="C16" s="1216" t="s">
        <v>190</v>
      </c>
      <c r="D16" s="1216"/>
      <c r="E16" s="1216"/>
      <c r="F16" s="1216"/>
      <c r="G16" s="1216"/>
      <c r="H16" s="1216"/>
      <c r="I16" s="1216"/>
      <c r="J16" s="1216"/>
      <c r="K16" s="1216"/>
      <c r="L16" s="1216"/>
      <c r="M16" s="265"/>
      <c r="N16" s="265"/>
      <c r="O16" s="265"/>
      <c r="P16" s="265"/>
      <c r="Q16" s="265"/>
      <c r="R16" s="265"/>
      <c r="S16" s="265"/>
    </row>
    <row r="17" spans="1:25" ht="38.25" customHeight="1" x14ac:dyDescent="0.15">
      <c r="A17" s="40"/>
      <c r="B17" s="40"/>
      <c r="C17" s="1185" t="s">
        <v>191</v>
      </c>
      <c r="D17" s="1186"/>
      <c r="E17" s="1186"/>
      <c r="F17" s="1187"/>
      <c r="G17" s="1217"/>
      <c r="H17" s="1218"/>
      <c r="I17" s="1212" t="s">
        <v>192</v>
      </c>
      <c r="J17" s="1213"/>
      <c r="K17" s="250"/>
      <c r="L17" s="40"/>
      <c r="M17" s="40"/>
      <c r="N17" s="40"/>
      <c r="O17" s="40"/>
      <c r="P17" s="40"/>
      <c r="Q17" s="40"/>
      <c r="R17" s="40"/>
      <c r="S17" s="40"/>
      <c r="T17" s="40"/>
      <c r="U17" s="40"/>
      <c r="V17" s="40"/>
      <c r="W17" s="40"/>
      <c r="X17" s="40"/>
      <c r="Y17" s="40"/>
    </row>
    <row r="18" spans="1:25" ht="25.15" customHeight="1" x14ac:dyDescent="0.15">
      <c r="A18" s="40"/>
      <c r="B18" s="40"/>
      <c r="C18" s="1188" t="s">
        <v>193</v>
      </c>
      <c r="D18" s="1208" t="s">
        <v>194</v>
      </c>
      <c r="E18" s="1208"/>
      <c r="F18" s="1191" t="s">
        <v>182</v>
      </c>
      <c r="G18" s="1192" t="s">
        <v>183</v>
      </c>
      <c r="H18" s="1192"/>
      <c r="I18" s="1211" t="s">
        <v>195</v>
      </c>
      <c r="J18" s="1191" t="s">
        <v>184</v>
      </c>
      <c r="K18" s="1207" t="s">
        <v>185</v>
      </c>
      <c r="L18" s="1205" t="s">
        <v>196</v>
      </c>
      <c r="M18" s="1206"/>
    </row>
    <row r="19" spans="1:25" ht="39.75" customHeight="1" x14ac:dyDescent="0.15">
      <c r="A19" s="40"/>
      <c r="B19" s="40"/>
      <c r="C19" s="1171"/>
      <c r="D19" s="1209"/>
      <c r="E19" s="1209"/>
      <c r="F19" s="1167"/>
      <c r="G19" s="44" t="s">
        <v>187</v>
      </c>
      <c r="H19" s="45" t="s">
        <v>188</v>
      </c>
      <c r="I19" s="1197"/>
      <c r="J19" s="1167"/>
      <c r="K19" s="1180"/>
      <c r="L19" s="1205"/>
      <c r="M19" s="1206"/>
      <c r="N19" s="40"/>
    </row>
    <row r="20" spans="1:25" ht="45" customHeight="1" x14ac:dyDescent="0.15">
      <c r="A20" s="40"/>
      <c r="B20" s="40"/>
      <c r="C20" s="46"/>
      <c r="D20" s="1215"/>
      <c r="E20" s="1215"/>
      <c r="F20" s="110"/>
      <c r="G20" s="673"/>
      <c r="H20" s="48"/>
      <c r="I20" s="251"/>
      <c r="J20" s="379"/>
      <c r="K20" s="379"/>
      <c r="L20" s="1203"/>
      <c r="M20" s="1204"/>
      <c r="N20" s="40"/>
    </row>
    <row r="21" spans="1:25" ht="45" customHeight="1" x14ac:dyDescent="0.15">
      <c r="A21" s="40"/>
      <c r="B21" s="40"/>
      <c r="C21" s="46"/>
      <c r="D21" s="1215"/>
      <c r="E21" s="1215"/>
      <c r="F21" s="110"/>
      <c r="G21" s="673"/>
      <c r="H21" s="48"/>
      <c r="I21" s="251"/>
      <c r="J21" s="379"/>
      <c r="K21" s="379"/>
      <c r="L21" s="1203"/>
      <c r="M21" s="1204"/>
      <c r="N21" s="40"/>
    </row>
    <row r="22" spans="1:25" ht="45" customHeight="1" thickBot="1" x14ac:dyDescent="0.2">
      <c r="A22" s="40"/>
      <c r="B22" s="40"/>
      <c r="C22" s="49"/>
      <c r="D22" s="1214"/>
      <c r="E22" s="1214"/>
      <c r="F22" s="584"/>
      <c r="G22" s="674"/>
      <c r="H22" s="51"/>
      <c r="I22" s="252"/>
      <c r="J22" s="382"/>
      <c r="K22" s="382"/>
      <c r="L22" s="1183"/>
      <c r="M22" s="1184"/>
      <c r="N22" s="40"/>
    </row>
    <row r="23" spans="1:25" ht="25.15" customHeight="1" x14ac:dyDescent="0.15">
      <c r="A23" s="40"/>
      <c r="B23" s="40"/>
      <c r="C23" s="40"/>
      <c r="D23" s="40"/>
      <c r="E23" s="40"/>
      <c r="F23" s="40"/>
      <c r="G23" s="41"/>
      <c r="H23" s="40"/>
      <c r="I23" s="40"/>
      <c r="J23" s="40"/>
      <c r="K23" s="40"/>
      <c r="L23" s="40"/>
      <c r="M23" s="40"/>
      <c r="N23" s="40"/>
      <c r="O23" s="40"/>
      <c r="P23" s="40"/>
      <c r="Q23" s="40"/>
      <c r="R23" s="40"/>
      <c r="S23" s="40"/>
      <c r="T23" s="40"/>
    </row>
    <row r="24" spans="1:25" ht="25.15" customHeight="1" x14ac:dyDescent="0.15">
      <c r="B24" s="40" t="s">
        <v>197</v>
      </c>
      <c r="C24" s="40"/>
      <c r="D24" s="40"/>
      <c r="E24" s="40"/>
      <c r="F24" s="40"/>
      <c r="G24" s="41"/>
      <c r="H24" s="52"/>
      <c r="I24" s="40"/>
      <c r="J24" s="40"/>
      <c r="K24" s="40"/>
      <c r="L24" s="40"/>
      <c r="M24" s="40"/>
      <c r="N24" s="40"/>
      <c r="O24" s="40"/>
      <c r="P24" s="40"/>
      <c r="Q24" s="40"/>
      <c r="R24" s="40"/>
      <c r="S24" s="40"/>
    </row>
    <row r="25" spans="1:25" ht="44.65" customHeight="1" thickBot="1" x14ac:dyDescent="0.2">
      <c r="A25" s="40"/>
      <c r="B25" s="40"/>
      <c r="C25" s="1210" t="s">
        <v>198</v>
      </c>
      <c r="D25" s="1210"/>
      <c r="E25" s="1210"/>
      <c r="F25" s="1210"/>
      <c r="G25" s="1210"/>
      <c r="H25" s="1210"/>
      <c r="I25" s="1210"/>
      <c r="J25" s="1210"/>
      <c r="K25" s="1210"/>
      <c r="L25" s="1210"/>
      <c r="M25" s="265"/>
      <c r="N25" s="265"/>
      <c r="O25" s="265"/>
      <c r="P25" s="265"/>
      <c r="Q25" s="265"/>
      <c r="R25" s="265"/>
      <c r="S25" s="265"/>
    </row>
    <row r="26" spans="1:25" ht="32.25" customHeight="1" thickBot="1" x14ac:dyDescent="0.2">
      <c r="B26" s="40"/>
      <c r="C26" s="1185" t="s">
        <v>199</v>
      </c>
      <c r="D26" s="1186"/>
      <c r="E26" s="1186"/>
      <c r="F26" s="1187"/>
      <c r="G26" s="43"/>
      <c r="H26" s="53"/>
      <c r="I26" s="40"/>
      <c r="J26" s="249"/>
      <c r="K26" s="249"/>
      <c r="L26" s="249"/>
      <c r="M26" s="40"/>
      <c r="N26" s="40"/>
      <c r="O26" s="40"/>
      <c r="P26" s="40"/>
      <c r="Q26" s="40"/>
      <c r="R26" s="40"/>
      <c r="S26" s="40"/>
    </row>
    <row r="27" spans="1:25" ht="25.15" customHeight="1" x14ac:dyDescent="0.15">
      <c r="B27" s="40"/>
      <c r="C27" s="1188" t="s">
        <v>200</v>
      </c>
      <c r="D27" s="1189" t="s">
        <v>181</v>
      </c>
      <c r="E27" s="1190"/>
      <c r="F27" s="1191" t="s">
        <v>182</v>
      </c>
      <c r="G27" s="1192" t="s">
        <v>183</v>
      </c>
      <c r="H27" s="1193"/>
      <c r="I27" s="1194" t="s">
        <v>201</v>
      </c>
      <c r="J27" s="1194" t="s">
        <v>184</v>
      </c>
      <c r="K27" s="1179" t="s">
        <v>185</v>
      </c>
      <c r="L27" s="1195" t="s">
        <v>202</v>
      </c>
      <c r="M27" s="1196"/>
      <c r="N27" s="271"/>
      <c r="O27" s="271"/>
      <c r="P27" s="271"/>
      <c r="Q27" s="271"/>
      <c r="R27" s="271"/>
      <c r="T27" s="272"/>
    </row>
    <row r="28" spans="1:25" ht="45" customHeight="1" x14ac:dyDescent="0.15">
      <c r="B28" s="40"/>
      <c r="C28" s="1171"/>
      <c r="D28" s="1164"/>
      <c r="E28" s="1165"/>
      <c r="F28" s="1167"/>
      <c r="G28" s="44" t="s">
        <v>187</v>
      </c>
      <c r="H28" s="253" t="s">
        <v>188</v>
      </c>
      <c r="I28" s="1167"/>
      <c r="J28" s="1167"/>
      <c r="K28" s="1180"/>
      <c r="L28" s="1197"/>
      <c r="M28" s="1198"/>
    </row>
    <row r="29" spans="1:25" ht="50.1" customHeight="1" x14ac:dyDescent="0.15">
      <c r="B29" s="40"/>
      <c r="C29" s="46"/>
      <c r="D29" s="1199"/>
      <c r="E29" s="1200"/>
      <c r="F29" s="110"/>
      <c r="G29" s="47"/>
      <c r="H29" s="254"/>
      <c r="I29" s="819"/>
      <c r="J29" s="379"/>
      <c r="K29" s="379"/>
      <c r="L29" s="1203"/>
      <c r="M29" s="1204"/>
    </row>
    <row r="30" spans="1:25" ht="50.1" customHeight="1" x14ac:dyDescent="0.15">
      <c r="B30" s="40"/>
      <c r="C30" s="46"/>
      <c r="D30" s="1199"/>
      <c r="E30" s="1200"/>
      <c r="F30" s="110"/>
      <c r="G30" s="47"/>
      <c r="H30" s="254"/>
      <c r="I30" s="366"/>
      <c r="J30" s="379"/>
      <c r="K30" s="379"/>
      <c r="L30" s="1201"/>
      <c r="M30" s="1202"/>
    </row>
    <row r="31" spans="1:25" ht="50.1" customHeight="1" thickBot="1" x14ac:dyDescent="0.2">
      <c r="B31" s="40"/>
      <c r="C31" s="49"/>
      <c r="D31" s="1181"/>
      <c r="E31" s="1182"/>
      <c r="F31" s="584"/>
      <c r="G31" s="674"/>
      <c r="H31" s="255"/>
      <c r="I31" s="818"/>
      <c r="J31" s="382"/>
      <c r="K31" s="382"/>
      <c r="L31" s="1183"/>
      <c r="M31" s="1184"/>
    </row>
  </sheetData>
  <mergeCells count="51">
    <mergeCell ref="C25:L25"/>
    <mergeCell ref="I18:I19"/>
    <mergeCell ref="I17:J17"/>
    <mergeCell ref="I9:I10"/>
    <mergeCell ref="D22:E22"/>
    <mergeCell ref="L22:M22"/>
    <mergeCell ref="D20:E20"/>
    <mergeCell ref="L20:M20"/>
    <mergeCell ref="D21:E21"/>
    <mergeCell ref="L21:M21"/>
    <mergeCell ref="C16:L16"/>
    <mergeCell ref="C17:F17"/>
    <mergeCell ref="G17:H17"/>
    <mergeCell ref="C18:C19"/>
    <mergeCell ref="K11:L11"/>
    <mergeCell ref="D11:E11"/>
    <mergeCell ref="L18:M19"/>
    <mergeCell ref="K18:K19"/>
    <mergeCell ref="D12:E12"/>
    <mergeCell ref="D13:E13"/>
    <mergeCell ref="D18:E19"/>
    <mergeCell ref="J18:J19"/>
    <mergeCell ref="F18:F19"/>
    <mergeCell ref="G18:H18"/>
    <mergeCell ref="K12:L12"/>
    <mergeCell ref="K13:L13"/>
    <mergeCell ref="D31:E31"/>
    <mergeCell ref="L31:M31"/>
    <mergeCell ref="C26:F26"/>
    <mergeCell ref="C27:C28"/>
    <mergeCell ref="D27:E28"/>
    <mergeCell ref="F27:F28"/>
    <mergeCell ref="G27:H27"/>
    <mergeCell ref="I27:I28"/>
    <mergeCell ref="L27:M28"/>
    <mergeCell ref="J27:J28"/>
    <mergeCell ref="D30:E30"/>
    <mergeCell ref="L30:M30"/>
    <mergeCell ref="D29:E29"/>
    <mergeCell ref="L29:M29"/>
    <mergeCell ref="K27:K28"/>
    <mergeCell ref="D4:F4"/>
    <mergeCell ref="B4:C4"/>
    <mergeCell ref="D9:E10"/>
    <mergeCell ref="F9:F10"/>
    <mergeCell ref="G9:H9"/>
    <mergeCell ref="C9:C10"/>
    <mergeCell ref="C7:L7"/>
    <mergeCell ref="C8:F8"/>
    <mergeCell ref="K9:L10"/>
    <mergeCell ref="J9:J10"/>
  </mergeCells>
  <phoneticPr fontId="25"/>
  <dataValidations count="1">
    <dataValidation type="list" allowBlank="1" showInputMessage="1" showErrorMessage="1" sqref="G26 K17 G17 G8" xr:uid="{00000000-0002-0000-04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45" fitToHeight="0"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1000000}">
          <x14:formula1>
            <xm:f>'コード '!$B$26:$B$27</xm:f>
          </x14:formula1>
          <xm:sqref>F11:F13 F20:F22 F29:F31</xm:sqref>
        </x14:dataValidation>
        <x14:dataValidation type="list" allowBlank="1" showInputMessage="1" showErrorMessage="1" xr:uid="{00000000-0002-0000-0400-000002000000}">
          <x14:formula1>
            <xm:f>'コード '!$B$30:$B$37</xm:f>
          </x14:formula1>
          <xm:sqref>G11:G13 G20:G22 G29:G31</xm:sqref>
        </x14:dataValidation>
        <x14:dataValidation type="list" allowBlank="1" showInputMessage="1" showErrorMessage="1" xr:uid="{7F9A4584-47DD-412F-AAEA-B469DC8EEFBC}">
          <x14:formula1>
            <xm:f>'コード '!$B$12:$B$15</xm:f>
          </x14:formula1>
          <xm:sqref>J11:J13 K20:K22 K29:K31</xm:sqref>
        </x14:dataValidation>
        <x14:dataValidation type="list" allowBlank="1" showInputMessage="1" showErrorMessage="1" xr:uid="{CD4CE410-330E-43A5-8E3C-47A2E9D25D53}">
          <x14:formula1>
            <xm:f>'コード '!$B$5:$B$9</xm:f>
          </x14:formula1>
          <xm:sqref>I11:I13 J20:J22 J29:J31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AL28"/>
  <sheetViews>
    <sheetView view="pageBreakPreview" zoomScale="90" zoomScaleNormal="100" zoomScaleSheetLayoutView="90" workbookViewId="0">
      <selection activeCell="H17" sqref="H17"/>
    </sheetView>
  </sheetViews>
  <sheetFormatPr defaultColWidth="9" defaultRowHeight="13.5" x14ac:dyDescent="0.15"/>
  <cols>
    <col min="1" max="1" width="3.125" style="55" customWidth="1"/>
    <col min="2" max="2" width="6.125" style="55" customWidth="1"/>
    <col min="3" max="3" width="15.625" style="55" customWidth="1"/>
    <col min="4" max="4" width="3.125" style="55" customWidth="1"/>
    <col min="5" max="5" width="20.125" style="55" customWidth="1"/>
    <col min="6" max="6" width="14.875" style="55" customWidth="1"/>
    <col min="7" max="7" width="3.125" style="55" customWidth="1"/>
    <col min="8" max="8" width="22.625" style="55" customWidth="1"/>
    <col min="9" max="9" width="15.625" style="55" customWidth="1"/>
    <col min="10" max="10" width="3.125" style="55" customWidth="1"/>
    <col min="11" max="11" width="23.375" style="55" customWidth="1"/>
    <col min="12" max="12" width="16.875" style="55" customWidth="1"/>
    <col min="13" max="13" width="1.625" style="55" customWidth="1"/>
    <col min="14" max="14" width="20.625" style="55" customWidth="1"/>
    <col min="15" max="15" width="9" style="55"/>
    <col min="16" max="16" width="15.625" style="55" customWidth="1"/>
    <col min="17" max="19" width="20.625" style="55" customWidth="1"/>
    <col min="20" max="20" width="20.625" style="56" customWidth="1"/>
    <col min="21" max="21" width="20.625" style="55" customWidth="1"/>
    <col min="22" max="16384" width="9" style="55"/>
  </cols>
  <sheetData>
    <row r="1" spans="1:38" ht="29.1" customHeight="1" x14ac:dyDescent="0.15">
      <c r="B1" s="246" t="str">
        <f>'コード '!A1</f>
        <v>電解二酸化マンガン（本邦生産者）</v>
      </c>
    </row>
    <row r="2" spans="1:38" ht="17.25" customHeight="1" x14ac:dyDescent="0.15">
      <c r="B2" s="54" t="s">
        <v>203</v>
      </c>
    </row>
    <row r="3" spans="1:38" customFormat="1" ht="12" customHeight="1" thickBot="1" x14ac:dyDescent="0.2">
      <c r="A3" s="66"/>
      <c r="B3" s="66"/>
      <c r="C3" s="67"/>
      <c r="D3" s="66"/>
      <c r="E3" s="66"/>
      <c r="F3" s="66"/>
      <c r="G3" s="66"/>
      <c r="H3" s="65"/>
      <c r="I3" s="65"/>
      <c r="J3" s="66"/>
      <c r="K3" s="65"/>
      <c r="L3" s="65"/>
      <c r="M3" s="65"/>
      <c r="N3" s="68"/>
      <c r="O3" s="66"/>
      <c r="P3" s="66"/>
      <c r="Q3" s="66"/>
      <c r="R3" s="66"/>
      <c r="S3" s="66"/>
      <c r="T3" s="66"/>
      <c r="U3" s="66"/>
      <c r="V3" s="66"/>
      <c r="W3" s="66"/>
      <c r="X3" s="66"/>
      <c r="Y3" s="66"/>
      <c r="Z3" s="66"/>
      <c r="AA3" s="66"/>
      <c r="AB3" s="66"/>
      <c r="AC3" s="66"/>
      <c r="AD3" s="66"/>
      <c r="AE3" s="66"/>
      <c r="AF3" s="66"/>
      <c r="AG3" s="66"/>
      <c r="AH3" s="66"/>
      <c r="AI3" s="66"/>
      <c r="AJ3" s="66"/>
      <c r="AK3" s="66"/>
      <c r="AL3" s="66"/>
    </row>
    <row r="4" spans="1:38" customFormat="1" ht="17.25" customHeight="1" thickBot="1" x14ac:dyDescent="0.2">
      <c r="B4" s="1221" t="s">
        <v>11</v>
      </c>
      <c r="C4" s="1222"/>
      <c r="D4" s="1222"/>
      <c r="E4" s="1223" t="str">
        <f>IF(様式一覧表!D5="","",様式一覧表!D5)</f>
        <v/>
      </c>
      <c r="F4" s="1223"/>
      <c r="G4" s="1223"/>
      <c r="H4" s="1224"/>
      <c r="I4" s="55"/>
      <c r="J4" s="66"/>
      <c r="K4" s="55"/>
    </row>
    <row r="5" spans="1:38" s="75" customFormat="1" ht="16.5" customHeight="1" x14ac:dyDescent="0.15">
      <c r="A5" s="70"/>
      <c r="B5" s="71"/>
      <c r="C5" s="72"/>
      <c r="D5" s="71"/>
      <c r="E5" s="71"/>
      <c r="F5" s="71"/>
      <c r="G5" s="71"/>
      <c r="H5" s="71"/>
      <c r="I5" s="71"/>
      <c r="J5" s="71"/>
      <c r="K5" s="71"/>
      <c r="L5" s="71"/>
      <c r="M5" s="71"/>
      <c r="N5" s="71"/>
      <c r="O5" s="72"/>
      <c r="P5" s="72"/>
      <c r="Q5" s="72"/>
      <c r="R5" s="72"/>
      <c r="S5" s="73"/>
      <c r="T5" s="71"/>
      <c r="U5" s="71"/>
      <c r="V5" s="71"/>
      <c r="W5" s="71"/>
      <c r="X5" s="71"/>
      <c r="Y5" s="71"/>
      <c r="Z5" s="71"/>
      <c r="AA5" s="71"/>
      <c r="AB5" s="71"/>
      <c r="AC5" s="71"/>
      <c r="AD5" s="71"/>
      <c r="AE5" s="71"/>
      <c r="AF5" s="71"/>
      <c r="AG5" s="71"/>
      <c r="AH5" s="71"/>
      <c r="AI5" s="71"/>
      <c r="AJ5" s="71"/>
      <c r="AK5" s="74"/>
      <c r="AL5" s="74"/>
    </row>
    <row r="6" spans="1:38" ht="34.15" customHeight="1" x14ac:dyDescent="0.15">
      <c r="B6" s="1225" t="s">
        <v>204</v>
      </c>
      <c r="C6" s="1225"/>
      <c r="D6" s="1225"/>
      <c r="E6" s="1225"/>
      <c r="F6" s="1225"/>
      <c r="G6" s="1225"/>
      <c r="H6" s="1225"/>
      <c r="I6" s="1225"/>
      <c r="J6" s="1225"/>
      <c r="K6" s="1225"/>
      <c r="L6" s="1225"/>
      <c r="M6" s="57"/>
      <c r="N6" s="57"/>
    </row>
    <row r="7" spans="1:38" ht="29.65" customHeight="1" x14ac:dyDescent="0.15">
      <c r="B7" s="1226" t="s">
        <v>205</v>
      </c>
      <c r="C7" s="1227"/>
      <c r="D7" s="1227"/>
      <c r="E7" s="1227"/>
      <c r="F7" s="1227"/>
      <c r="G7" s="1227"/>
      <c r="H7" s="1227"/>
      <c r="I7" s="1227"/>
      <c r="J7" s="1227"/>
      <c r="K7" s="1227"/>
      <c r="L7" s="1228"/>
      <c r="M7" s="58"/>
      <c r="N7" s="58"/>
    </row>
    <row r="8" spans="1:38" ht="17.100000000000001" customHeight="1" x14ac:dyDescent="0.15">
      <c r="A8" s="55" t="s">
        <v>206</v>
      </c>
      <c r="B8" s="273" t="s">
        <v>207</v>
      </c>
      <c r="C8" s="1229" t="s">
        <v>208</v>
      </c>
      <c r="D8" s="1229"/>
      <c r="E8" s="1229"/>
      <c r="F8" s="1229"/>
      <c r="G8" s="1229"/>
      <c r="H8" s="1229"/>
      <c r="I8" s="1229"/>
      <c r="J8" s="1229"/>
      <c r="K8" s="1229"/>
      <c r="L8" s="1230"/>
      <c r="M8" s="58"/>
      <c r="N8" s="58"/>
    </row>
    <row r="9" spans="1:38" ht="17.100000000000001" customHeight="1" x14ac:dyDescent="0.15">
      <c r="B9" s="274" t="s">
        <v>209</v>
      </c>
      <c r="C9" s="1219" t="s">
        <v>210</v>
      </c>
      <c r="D9" s="1219"/>
      <c r="E9" s="1219"/>
      <c r="F9" s="1219"/>
      <c r="G9" s="1219"/>
      <c r="H9" s="1219"/>
      <c r="I9" s="1219"/>
      <c r="J9" s="1219"/>
      <c r="K9" s="1219"/>
      <c r="L9" s="1220"/>
      <c r="M9" s="58"/>
      <c r="N9" s="58"/>
    </row>
    <row r="10" spans="1:38" ht="13.5" customHeight="1" thickBot="1" x14ac:dyDescent="0.2">
      <c r="B10" s="59"/>
      <c r="C10" s="266"/>
      <c r="D10" s="266"/>
      <c r="E10" s="266"/>
      <c r="F10" s="266"/>
      <c r="G10" s="266"/>
      <c r="H10" s="266"/>
      <c r="I10" s="266"/>
      <c r="J10" s="266"/>
      <c r="K10" s="266"/>
      <c r="L10" s="266"/>
      <c r="M10" s="58"/>
      <c r="N10" s="58"/>
    </row>
    <row r="11" spans="1:38" ht="41.25" customHeight="1" x14ac:dyDescent="0.15">
      <c r="B11" s="1235"/>
      <c r="C11" s="1236"/>
      <c r="D11" s="1237"/>
      <c r="E11" s="1238" t="s">
        <v>211</v>
      </c>
      <c r="F11" s="1239"/>
      <c r="G11" s="1239"/>
      <c r="H11" s="1239"/>
      <c r="I11" s="1239"/>
      <c r="J11" s="1240"/>
      <c r="K11" s="1241" t="s">
        <v>212</v>
      </c>
      <c r="L11" s="1242"/>
      <c r="T11" s="55"/>
      <c r="U11" s="56"/>
    </row>
    <row r="12" spans="1:38" ht="56.1" customHeight="1" x14ac:dyDescent="0.15">
      <c r="B12" s="1243" t="s">
        <v>213</v>
      </c>
      <c r="C12" s="1244"/>
      <c r="D12" s="605" t="s">
        <v>214</v>
      </c>
      <c r="E12" s="275"/>
      <c r="F12" s="276"/>
      <c r="G12" s="277" t="s">
        <v>214</v>
      </c>
      <c r="H12" s="278"/>
      <c r="I12" s="276"/>
      <c r="J12" s="605" t="s">
        <v>214</v>
      </c>
      <c r="K12" s="275"/>
      <c r="L12" s="568"/>
      <c r="T12" s="55"/>
      <c r="U12" s="56"/>
    </row>
    <row r="13" spans="1:38" ht="56.1" customHeight="1" x14ac:dyDescent="0.15">
      <c r="B13" s="1245"/>
      <c r="C13" s="1246"/>
      <c r="D13" s="605" t="s">
        <v>214</v>
      </c>
      <c r="E13" s="275"/>
      <c r="F13" s="276"/>
      <c r="G13" s="277" t="s">
        <v>214</v>
      </c>
      <c r="H13" s="278"/>
      <c r="I13" s="276"/>
      <c r="J13" s="605" t="s">
        <v>214</v>
      </c>
      <c r="K13" s="275"/>
      <c r="L13" s="568"/>
      <c r="T13" s="55"/>
      <c r="U13" s="56"/>
    </row>
    <row r="14" spans="1:38" ht="56.1" customHeight="1" x14ac:dyDescent="0.15">
      <c r="B14" s="1245"/>
      <c r="C14" s="1246"/>
      <c r="D14" s="605" t="s">
        <v>214</v>
      </c>
      <c r="E14" s="275"/>
      <c r="F14" s="276"/>
      <c r="G14" s="277" t="s">
        <v>214</v>
      </c>
      <c r="H14" s="278"/>
      <c r="I14" s="276"/>
      <c r="J14" s="605" t="s">
        <v>214</v>
      </c>
      <c r="K14" s="275"/>
      <c r="L14" s="568"/>
      <c r="T14" s="55"/>
      <c r="U14" s="56"/>
    </row>
    <row r="15" spans="1:38" ht="56.1" customHeight="1" x14ac:dyDescent="0.15">
      <c r="B15" s="1245"/>
      <c r="C15" s="1246"/>
      <c r="D15" s="605" t="s">
        <v>214</v>
      </c>
      <c r="E15" s="275"/>
      <c r="F15" s="276"/>
      <c r="G15" s="277" t="s">
        <v>214</v>
      </c>
      <c r="H15" s="278"/>
      <c r="I15" s="276"/>
      <c r="J15" s="605" t="s">
        <v>214</v>
      </c>
      <c r="K15" s="275"/>
      <c r="L15" s="568"/>
      <c r="T15" s="55"/>
      <c r="U15" s="56"/>
    </row>
    <row r="16" spans="1:38" ht="56.1" customHeight="1" x14ac:dyDescent="0.15">
      <c r="B16" s="1245"/>
      <c r="C16" s="1246"/>
      <c r="D16" s="605" t="s">
        <v>214</v>
      </c>
      <c r="E16" s="275"/>
      <c r="F16" s="276"/>
      <c r="G16" s="277" t="s">
        <v>214</v>
      </c>
      <c r="H16" s="278"/>
      <c r="I16" s="276"/>
      <c r="J16" s="605" t="s">
        <v>214</v>
      </c>
      <c r="K16" s="275"/>
      <c r="L16" s="568"/>
      <c r="T16" s="55"/>
      <c r="U16" s="56"/>
    </row>
    <row r="17" spans="1:21" ht="56.1" customHeight="1" x14ac:dyDescent="0.15">
      <c r="B17" s="1245"/>
      <c r="C17" s="1246"/>
      <c r="D17" s="605" t="s">
        <v>214</v>
      </c>
      <c r="E17" s="275"/>
      <c r="F17" s="276"/>
      <c r="G17" s="277" t="s">
        <v>214</v>
      </c>
      <c r="H17" s="278"/>
      <c r="I17" s="276"/>
      <c r="J17" s="605" t="s">
        <v>214</v>
      </c>
      <c r="K17" s="275"/>
      <c r="L17" s="568"/>
      <c r="T17" s="55"/>
      <c r="U17" s="56"/>
    </row>
    <row r="18" spans="1:21" ht="56.1" customHeight="1" x14ac:dyDescent="0.15">
      <c r="B18" s="1245"/>
      <c r="C18" s="1246"/>
      <c r="D18" s="605" t="s">
        <v>214</v>
      </c>
      <c r="E18" s="275"/>
      <c r="F18" s="276"/>
      <c r="G18" s="277" t="s">
        <v>214</v>
      </c>
      <c r="H18" s="278"/>
      <c r="I18" s="276"/>
      <c r="J18" s="605" t="s">
        <v>214</v>
      </c>
      <c r="K18" s="275"/>
      <c r="L18" s="568"/>
      <c r="T18" s="55"/>
      <c r="U18" s="56"/>
    </row>
    <row r="19" spans="1:21" ht="56.1" customHeight="1" x14ac:dyDescent="0.15">
      <c r="B19" s="1245"/>
      <c r="C19" s="1246"/>
      <c r="D19" s="605" t="s">
        <v>214</v>
      </c>
      <c r="E19" s="275"/>
      <c r="F19" s="276"/>
      <c r="G19" s="277" t="s">
        <v>214</v>
      </c>
      <c r="H19" s="278"/>
      <c r="I19" s="276"/>
      <c r="J19" s="605" t="s">
        <v>214</v>
      </c>
      <c r="K19" s="275"/>
      <c r="L19" s="568"/>
      <c r="T19" s="55"/>
      <c r="U19" s="56"/>
    </row>
    <row r="20" spans="1:21" ht="56.1" customHeight="1" thickBot="1" x14ac:dyDescent="0.2">
      <c r="B20" s="1247"/>
      <c r="C20" s="1248"/>
      <c r="D20" s="279" t="s">
        <v>214</v>
      </c>
      <c r="E20" s="280"/>
      <c r="F20" s="281"/>
      <c r="G20" s="282" t="s">
        <v>214</v>
      </c>
      <c r="H20" s="283"/>
      <c r="I20" s="281"/>
      <c r="J20" s="279" t="s">
        <v>214</v>
      </c>
      <c r="K20" s="280"/>
      <c r="L20" s="569"/>
      <c r="T20" s="55"/>
      <c r="U20" s="56"/>
    </row>
    <row r="22" spans="1:21" ht="16.350000000000001" customHeight="1" thickBot="1" x14ac:dyDescent="0.2">
      <c r="A22" s="55" t="s">
        <v>215</v>
      </c>
    </row>
    <row r="23" spans="1:21" ht="44.1" customHeight="1" x14ac:dyDescent="0.15">
      <c r="B23" s="1235"/>
      <c r="C23" s="1236"/>
      <c r="D23" s="1249"/>
      <c r="E23" s="1250" t="s">
        <v>211</v>
      </c>
      <c r="F23" s="1239"/>
      <c r="G23" s="1239"/>
      <c r="H23" s="1239"/>
      <c r="I23" s="1239"/>
      <c r="J23" s="1251"/>
      <c r="K23" s="1252" t="s">
        <v>212</v>
      </c>
      <c r="L23" s="1242"/>
      <c r="Q23" s="56"/>
      <c r="T23" s="55"/>
    </row>
    <row r="24" spans="1:21" ht="38.65" customHeight="1" x14ac:dyDescent="0.15">
      <c r="B24" s="1231" t="s">
        <v>145</v>
      </c>
      <c r="C24" s="1232"/>
      <c r="D24" s="277" t="s">
        <v>214</v>
      </c>
      <c r="E24" s="284" t="s">
        <v>216</v>
      </c>
      <c r="F24" s="285" t="s">
        <v>217</v>
      </c>
      <c r="G24" s="277" t="s">
        <v>214</v>
      </c>
      <c r="H24" s="286" t="s">
        <v>218</v>
      </c>
      <c r="I24" s="287" t="s">
        <v>218</v>
      </c>
      <c r="J24" s="277" t="s">
        <v>214</v>
      </c>
      <c r="K24" s="284" t="s">
        <v>219</v>
      </c>
      <c r="L24" s="288" t="s">
        <v>217</v>
      </c>
      <c r="R24" s="56"/>
      <c r="T24" s="55"/>
    </row>
    <row r="25" spans="1:21" ht="38.65" customHeight="1" x14ac:dyDescent="0.15">
      <c r="B25" s="1231"/>
      <c r="C25" s="1232"/>
      <c r="D25" s="277" t="s">
        <v>214</v>
      </c>
      <c r="E25" s="284" t="s">
        <v>220</v>
      </c>
      <c r="F25" s="285" t="s">
        <v>221</v>
      </c>
      <c r="G25" s="277" t="s">
        <v>214</v>
      </c>
      <c r="H25" s="286" t="s">
        <v>218</v>
      </c>
      <c r="I25" s="287" t="s">
        <v>218</v>
      </c>
      <c r="J25" s="277" t="s">
        <v>214</v>
      </c>
      <c r="K25" s="284" t="s">
        <v>216</v>
      </c>
      <c r="L25" s="288" t="s">
        <v>221</v>
      </c>
      <c r="R25" s="56"/>
      <c r="T25" s="55"/>
    </row>
    <row r="26" spans="1:21" ht="38.65" customHeight="1" x14ac:dyDescent="0.15">
      <c r="B26" s="1231"/>
      <c r="C26" s="1232"/>
      <c r="D26" s="277" t="s">
        <v>214</v>
      </c>
      <c r="E26" s="284" t="s">
        <v>216</v>
      </c>
      <c r="F26" s="285" t="s">
        <v>221</v>
      </c>
      <c r="G26" s="277" t="s">
        <v>214</v>
      </c>
      <c r="H26" s="284" t="s">
        <v>216</v>
      </c>
      <c r="I26" s="285" t="s">
        <v>217</v>
      </c>
      <c r="J26" s="277" t="s">
        <v>214</v>
      </c>
      <c r="K26" s="284" t="s">
        <v>216</v>
      </c>
      <c r="L26" s="288" t="s">
        <v>221</v>
      </c>
      <c r="R26" s="56"/>
      <c r="T26" s="55"/>
    </row>
    <row r="27" spans="1:21" ht="38.65" customHeight="1" thickBot="1" x14ac:dyDescent="0.2">
      <c r="B27" s="1233"/>
      <c r="C27" s="1234"/>
      <c r="D27" s="282" t="s">
        <v>214</v>
      </c>
      <c r="E27" s="289" t="s">
        <v>218</v>
      </c>
      <c r="F27" s="290" t="s">
        <v>218</v>
      </c>
      <c r="G27" s="282" t="s">
        <v>214</v>
      </c>
      <c r="H27" s="289" t="s">
        <v>218</v>
      </c>
      <c r="I27" s="290" t="s">
        <v>218</v>
      </c>
      <c r="J27" s="282" t="s">
        <v>214</v>
      </c>
      <c r="K27" s="291" t="s">
        <v>216</v>
      </c>
      <c r="L27" s="292" t="s">
        <v>221</v>
      </c>
      <c r="Q27" s="56"/>
      <c r="T27" s="55"/>
    </row>
    <row r="28" spans="1:21" ht="9.75" customHeight="1" x14ac:dyDescent="0.15"/>
  </sheetData>
  <mergeCells count="14">
    <mergeCell ref="B24:C27"/>
    <mergeCell ref="B11:D11"/>
    <mergeCell ref="E11:J11"/>
    <mergeCell ref="K11:L11"/>
    <mergeCell ref="B12:C20"/>
    <mergeCell ref="B23:D23"/>
    <mergeCell ref="E23:J23"/>
    <mergeCell ref="K23:L23"/>
    <mergeCell ref="C9:L9"/>
    <mergeCell ref="B4:D4"/>
    <mergeCell ref="E4:H4"/>
    <mergeCell ref="B6:L6"/>
    <mergeCell ref="B7:L7"/>
    <mergeCell ref="C8:L8"/>
  </mergeCells>
  <phoneticPr fontId="25"/>
  <printOptions horizontalCentered="1"/>
  <pageMargins left="0.23622047244094491" right="0.35433070866141736" top="0.74803149606299213" bottom="0.74803149606299213" header="0.31496062992125984" footer="0.31496062992125984"/>
  <pageSetup paperSize="9" scale="67"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'コード '!$B$26:$B$27</xm:f>
          </x14:formula1>
          <xm:sqref>F12:F20 I12:I20 L12:L20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4">
    <pageSetUpPr fitToPage="1"/>
  </sheetPr>
  <dimension ref="A1:AF82"/>
  <sheetViews>
    <sheetView topLeftCell="D28" zoomScaleNormal="100" workbookViewId="0">
      <selection activeCell="P36" sqref="P36"/>
    </sheetView>
  </sheetViews>
  <sheetFormatPr defaultColWidth="9" defaultRowHeight="13.5" x14ac:dyDescent="0.15"/>
  <cols>
    <col min="1" max="2" width="2.125" style="450" customWidth="1"/>
    <col min="3" max="3" width="5.375" style="560" customWidth="1"/>
    <col min="4" max="5" width="3.125" style="450" customWidth="1"/>
    <col min="6" max="6" width="15.125" style="561" customWidth="1"/>
    <col min="7" max="7" width="8.125" style="561" customWidth="1"/>
    <col min="8" max="8" width="13.125" style="561" customWidth="1"/>
    <col min="9" max="9" width="2.875" style="561" customWidth="1"/>
    <col min="10" max="10" width="13.875" style="562" customWidth="1"/>
    <col min="11" max="15" width="16.625" style="450" customWidth="1"/>
    <col min="16" max="16" width="17.125" style="450" customWidth="1"/>
    <col min="17" max="17" width="3.875" style="450" customWidth="1"/>
    <col min="18" max="18" width="3.875" customWidth="1"/>
    <col min="19" max="31" width="11.125" customWidth="1"/>
    <col min="32" max="32" width="1.625" customWidth="1"/>
  </cols>
  <sheetData>
    <row r="1" spans="1:31" s="66" customFormat="1" ht="29.1" customHeight="1" x14ac:dyDescent="0.15">
      <c r="A1" s="442"/>
      <c r="B1" s="246" t="str">
        <f>'コード '!A1</f>
        <v>電解二酸化マンガン（本邦生産者）</v>
      </c>
      <c r="C1" s="443"/>
      <c r="D1" s="442"/>
      <c r="E1" s="442"/>
      <c r="F1" s="444"/>
      <c r="G1" s="444"/>
      <c r="H1" s="444"/>
      <c r="I1" s="444"/>
      <c r="J1" s="927"/>
      <c r="K1" s="442"/>
      <c r="L1" s="442"/>
      <c r="M1" s="442"/>
      <c r="N1" s="442"/>
      <c r="O1" s="442"/>
      <c r="P1" s="442"/>
      <c r="Q1" s="442"/>
    </row>
    <row r="2" spans="1:31" s="64" customFormat="1" ht="16.5" customHeight="1" x14ac:dyDescent="0.15">
      <c r="A2" s="445"/>
      <c r="B2" s="928" t="s">
        <v>222</v>
      </c>
      <c r="C2" s="446"/>
      <c r="D2" s="445"/>
      <c r="E2" s="445"/>
      <c r="F2" s="444"/>
      <c r="G2" s="444"/>
      <c r="H2" s="444"/>
      <c r="I2" s="444"/>
      <c r="J2" s="447"/>
      <c r="K2" s="445"/>
      <c r="L2" s="445"/>
      <c r="M2" s="445"/>
      <c r="N2" s="445"/>
      <c r="O2" s="445"/>
      <c r="P2" s="445"/>
      <c r="Q2" s="445"/>
    </row>
    <row r="3" spans="1:31" ht="12" customHeight="1" thickBot="1" x14ac:dyDescent="0.2">
      <c r="A3" s="442"/>
      <c r="B3" s="442"/>
      <c r="C3" s="443"/>
      <c r="D3" s="442"/>
      <c r="E3" s="442"/>
      <c r="F3" s="444"/>
      <c r="G3" s="444"/>
      <c r="H3" s="444"/>
      <c r="I3" s="444"/>
      <c r="J3" s="448"/>
      <c r="K3" s="442"/>
      <c r="L3" s="442"/>
      <c r="M3" s="449"/>
      <c r="N3" s="449"/>
      <c r="O3" s="449"/>
      <c r="P3" s="449"/>
      <c r="Q3" s="442"/>
      <c r="R3" s="66"/>
      <c r="S3" s="66"/>
      <c r="T3" s="66"/>
      <c r="U3" s="66"/>
      <c r="V3" s="66"/>
      <c r="W3" s="66"/>
      <c r="X3" s="66"/>
      <c r="Y3" s="66"/>
      <c r="Z3" s="66"/>
      <c r="AA3" s="66"/>
      <c r="AB3" s="66"/>
      <c r="AC3" s="66"/>
      <c r="AD3" s="66"/>
      <c r="AE3" s="66"/>
    </row>
    <row r="4" spans="1:31" ht="17.100000000000001" customHeight="1" thickBot="1" x14ac:dyDescent="0.2">
      <c r="B4" s="1254" t="s">
        <v>11</v>
      </c>
      <c r="C4" s="1255"/>
      <c r="D4" s="1255"/>
      <c r="E4" s="1255"/>
      <c r="F4" s="1256"/>
      <c r="G4" s="1257" t="str">
        <f>IF(様式一覧表!D5="","",様式一覧表!D5)</f>
        <v/>
      </c>
      <c r="H4" s="1258"/>
      <c r="I4" s="1258"/>
      <c r="J4" s="1259"/>
      <c r="K4" s="442"/>
      <c r="L4" s="442"/>
      <c r="M4" s="449"/>
      <c r="N4" s="449"/>
      <c r="O4" s="449"/>
      <c r="P4" s="449"/>
      <c r="Q4" s="451"/>
      <c r="R4" s="69"/>
    </row>
    <row r="5" spans="1:31" s="75" customFormat="1" ht="16.5" customHeight="1" thickBot="1" x14ac:dyDescent="0.2">
      <c r="A5" s="452"/>
      <c r="B5" s="453"/>
      <c r="C5" s="454"/>
      <c r="D5" s="453"/>
      <c r="E5" s="453"/>
      <c r="F5" s="453"/>
      <c r="G5" s="453"/>
      <c r="H5" s="453"/>
      <c r="I5" s="453"/>
      <c r="J5" s="453"/>
      <c r="K5" s="454"/>
      <c r="L5" s="454"/>
      <c r="M5" s="454"/>
      <c r="N5" s="454"/>
      <c r="O5" s="454"/>
      <c r="P5" s="455" t="s">
        <v>223</v>
      </c>
      <c r="Q5" s="453"/>
      <c r="R5" s="71"/>
      <c r="S5" s="71"/>
      <c r="T5" s="71"/>
      <c r="U5" s="71"/>
      <c r="V5" s="71"/>
      <c r="W5" s="71"/>
      <c r="X5" s="71"/>
      <c r="Y5" s="71"/>
      <c r="Z5" s="71"/>
      <c r="AA5" s="71"/>
      <c r="AB5" s="71"/>
      <c r="AC5" s="71"/>
      <c r="AD5" s="74"/>
      <c r="AE5" s="74"/>
    </row>
    <row r="6" spans="1:31" ht="51" customHeight="1" thickBot="1" x14ac:dyDescent="0.2">
      <c r="A6" s="442"/>
      <c r="B6" s="456"/>
      <c r="C6" s="457"/>
      <c r="D6" s="458"/>
      <c r="E6" s="458"/>
      <c r="F6" s="459"/>
      <c r="G6" s="459"/>
      <c r="H6" s="459"/>
      <c r="I6" s="459"/>
      <c r="J6" s="460"/>
      <c r="K6" s="929" t="s">
        <v>224</v>
      </c>
      <c r="L6" s="76" t="s">
        <v>225</v>
      </c>
      <c r="M6" s="76" t="s">
        <v>226</v>
      </c>
      <c r="N6" s="76" t="s">
        <v>227</v>
      </c>
      <c r="O6" s="647" t="s">
        <v>228</v>
      </c>
      <c r="P6" s="900" t="s">
        <v>229</v>
      </c>
    </row>
    <row r="7" spans="1:31" ht="18" customHeight="1" x14ac:dyDescent="0.15">
      <c r="A7" s="442"/>
      <c r="B7" s="461" t="s">
        <v>230</v>
      </c>
      <c r="C7" s="462"/>
      <c r="D7" s="463"/>
      <c r="E7" s="463"/>
      <c r="F7" s="464"/>
      <c r="G7" s="464"/>
      <c r="H7" s="464"/>
      <c r="I7" s="464"/>
      <c r="J7" s="465"/>
      <c r="K7" s="466"/>
      <c r="L7" s="466"/>
      <c r="M7" s="467"/>
      <c r="N7" s="467"/>
      <c r="O7" s="467"/>
      <c r="P7" s="468"/>
    </row>
    <row r="8" spans="1:31" ht="16.5" customHeight="1" x14ac:dyDescent="0.15">
      <c r="A8" s="442"/>
      <c r="B8" s="469"/>
      <c r="C8" s="470" t="s">
        <v>231</v>
      </c>
      <c r="D8" s="471" t="s">
        <v>232</v>
      </c>
      <c r="E8" s="471"/>
      <c r="F8" s="472"/>
      <c r="G8" s="472"/>
      <c r="H8" s="472"/>
      <c r="I8" s="472"/>
      <c r="J8" s="473"/>
      <c r="K8" s="474"/>
      <c r="L8" s="474"/>
      <c r="M8" s="474"/>
      <c r="N8" s="474"/>
      <c r="O8" s="620"/>
      <c r="P8" s="475"/>
    </row>
    <row r="9" spans="1:31" ht="16.5" customHeight="1" thickBot="1" x14ac:dyDescent="0.2">
      <c r="A9" s="442"/>
      <c r="B9" s="476"/>
      <c r="C9" s="477" t="s">
        <v>233</v>
      </c>
      <c r="D9" s="478" t="s">
        <v>234</v>
      </c>
      <c r="E9" s="478"/>
      <c r="F9" s="479"/>
      <c r="G9" s="479"/>
      <c r="H9" s="479"/>
      <c r="I9" s="479"/>
      <c r="J9" s="480"/>
      <c r="K9" s="481">
        <f t="shared" ref="K9:P9" si="0">IF(K8=0,0,K11/K8)</f>
        <v>0</v>
      </c>
      <c r="L9" s="481">
        <f t="shared" si="0"/>
        <v>0</v>
      </c>
      <c r="M9" s="481">
        <f t="shared" si="0"/>
        <v>0</v>
      </c>
      <c r="N9" s="481">
        <f t="shared" si="0"/>
        <v>0</v>
      </c>
      <c r="O9" s="481">
        <f t="shared" si="0"/>
        <v>0</v>
      </c>
      <c r="P9" s="482">
        <f t="shared" si="0"/>
        <v>0</v>
      </c>
    </row>
    <row r="10" spans="1:31" ht="18" customHeight="1" x14ac:dyDescent="0.15">
      <c r="A10" s="442"/>
      <c r="B10" s="461" t="s">
        <v>235</v>
      </c>
      <c r="C10" s="462"/>
      <c r="D10" s="463"/>
      <c r="E10" s="463"/>
      <c r="F10" s="464"/>
      <c r="G10" s="464"/>
      <c r="H10" s="464"/>
      <c r="I10" s="464"/>
      <c r="J10" s="483"/>
      <c r="K10" s="484"/>
      <c r="L10" s="484"/>
      <c r="M10" s="485"/>
      <c r="N10" s="485"/>
      <c r="O10" s="485"/>
      <c r="P10" s="486"/>
    </row>
    <row r="11" spans="1:31" ht="16.5" customHeight="1" x14ac:dyDescent="0.15">
      <c r="A11" s="442"/>
      <c r="B11" s="1260"/>
      <c r="C11" s="470" t="s">
        <v>231</v>
      </c>
      <c r="D11" s="471" t="s">
        <v>236</v>
      </c>
      <c r="E11" s="471"/>
      <c r="F11" s="472"/>
      <c r="G11" s="472"/>
      <c r="H11" s="472"/>
      <c r="I11" s="472"/>
      <c r="J11" s="487" t="s">
        <v>237</v>
      </c>
      <c r="K11" s="474"/>
      <c r="L11" s="474"/>
      <c r="M11" s="474"/>
      <c r="N11" s="474"/>
      <c r="O11" s="620"/>
      <c r="P11" s="475"/>
    </row>
    <row r="12" spans="1:31" ht="16.5" customHeight="1" x14ac:dyDescent="0.15">
      <c r="A12" s="442"/>
      <c r="B12" s="1260"/>
      <c r="C12" s="488" t="s">
        <v>233</v>
      </c>
      <c r="D12" s="489" t="s">
        <v>238</v>
      </c>
      <c r="E12" s="489"/>
      <c r="F12" s="490"/>
      <c r="G12" s="490"/>
      <c r="H12" s="490"/>
      <c r="I12" s="490"/>
      <c r="J12" s="491" t="s">
        <v>239</v>
      </c>
      <c r="K12" s="492">
        <f t="shared" ref="K12:P12" si="1">+K13+K14</f>
        <v>0</v>
      </c>
      <c r="L12" s="492">
        <f t="shared" si="1"/>
        <v>0</v>
      </c>
      <c r="M12" s="492">
        <f t="shared" si="1"/>
        <v>0</v>
      </c>
      <c r="N12" s="492">
        <f t="shared" si="1"/>
        <v>0</v>
      </c>
      <c r="O12" s="492">
        <f t="shared" si="1"/>
        <v>0</v>
      </c>
      <c r="P12" s="493">
        <f t="shared" si="1"/>
        <v>0</v>
      </c>
    </row>
    <row r="13" spans="1:31" ht="16.5" customHeight="1" x14ac:dyDescent="0.15">
      <c r="A13" s="442"/>
      <c r="B13" s="1260"/>
      <c r="C13" s="494"/>
      <c r="D13" s="495" t="s">
        <v>240</v>
      </c>
      <c r="E13" s="496"/>
      <c r="F13" s="497"/>
      <c r="G13" s="472"/>
      <c r="H13" s="490"/>
      <c r="I13" s="490"/>
      <c r="J13" s="491" t="s">
        <v>241</v>
      </c>
      <c r="K13" s="474"/>
      <c r="L13" s="474"/>
      <c r="M13" s="474"/>
      <c r="N13" s="474"/>
      <c r="O13" s="620"/>
      <c r="P13" s="475"/>
    </row>
    <row r="14" spans="1:31" ht="16.5" customHeight="1" x14ac:dyDescent="0.15">
      <c r="A14" s="442"/>
      <c r="B14" s="1260"/>
      <c r="C14" s="494"/>
      <c r="D14" s="496" t="s">
        <v>242</v>
      </c>
      <c r="E14" s="489"/>
      <c r="F14" s="472"/>
      <c r="G14" s="472"/>
      <c r="H14" s="472"/>
      <c r="I14" s="472"/>
      <c r="J14" s="487" t="s">
        <v>243</v>
      </c>
      <c r="K14" s="474"/>
      <c r="L14" s="474"/>
      <c r="M14" s="474"/>
      <c r="N14" s="474"/>
      <c r="O14" s="620"/>
      <c r="P14" s="475"/>
    </row>
    <row r="15" spans="1:31" ht="16.5" customHeight="1" x14ac:dyDescent="0.15">
      <c r="A15" s="442"/>
      <c r="B15" s="1260"/>
      <c r="C15" s="488" t="s">
        <v>244</v>
      </c>
      <c r="D15" s="489" t="s">
        <v>245</v>
      </c>
      <c r="E15" s="489"/>
      <c r="F15" s="444"/>
      <c r="G15" s="490"/>
      <c r="H15" s="490"/>
      <c r="I15" s="490"/>
      <c r="J15" s="491" t="s">
        <v>246</v>
      </c>
      <c r="K15" s="492">
        <f t="shared" ref="K15:P15" si="2">+K16+K17+K18</f>
        <v>0</v>
      </c>
      <c r="L15" s="492">
        <f t="shared" si="2"/>
        <v>0</v>
      </c>
      <c r="M15" s="492">
        <f t="shared" si="2"/>
        <v>0</v>
      </c>
      <c r="N15" s="492">
        <f t="shared" si="2"/>
        <v>0</v>
      </c>
      <c r="O15" s="492">
        <f t="shared" si="2"/>
        <v>0</v>
      </c>
      <c r="P15" s="493">
        <f t="shared" si="2"/>
        <v>0</v>
      </c>
    </row>
    <row r="16" spans="1:31" ht="16.5" customHeight="1" x14ac:dyDescent="0.15">
      <c r="A16" s="442"/>
      <c r="B16" s="1260"/>
      <c r="C16" s="494"/>
      <c r="D16" s="495" t="s">
        <v>240</v>
      </c>
      <c r="E16" s="496"/>
      <c r="F16" s="497"/>
      <c r="G16" s="472"/>
      <c r="H16" s="490"/>
      <c r="I16" s="490"/>
      <c r="J16" s="491" t="s">
        <v>247</v>
      </c>
      <c r="K16" s="474"/>
      <c r="L16" s="474"/>
      <c r="M16" s="474"/>
      <c r="N16" s="474"/>
      <c r="O16" s="620"/>
      <c r="P16" s="475"/>
    </row>
    <row r="17" spans="1:32" ht="16.5" customHeight="1" x14ac:dyDescent="0.15">
      <c r="A17" s="442"/>
      <c r="B17" s="1260"/>
      <c r="C17" s="498"/>
      <c r="D17" s="563" t="s">
        <v>242</v>
      </c>
      <c r="E17" s="496"/>
      <c r="F17" s="497"/>
      <c r="G17" s="472"/>
      <c r="H17" s="472"/>
      <c r="I17" s="472"/>
      <c r="J17" s="487" t="s">
        <v>248</v>
      </c>
      <c r="K17" s="474"/>
      <c r="L17" s="474"/>
      <c r="M17" s="474"/>
      <c r="N17" s="474"/>
      <c r="O17" s="620"/>
      <c r="P17" s="475"/>
    </row>
    <row r="18" spans="1:32" s="450" customFormat="1" ht="16.5" customHeight="1" x14ac:dyDescent="0.15">
      <c r="A18" s="442"/>
      <c r="B18" s="1260"/>
      <c r="C18" s="498"/>
      <c r="D18" s="502" t="s">
        <v>249</v>
      </c>
      <c r="E18" s="471"/>
      <c r="F18" s="472"/>
      <c r="G18" s="472"/>
      <c r="H18" s="472"/>
      <c r="I18" s="472"/>
      <c r="J18" s="487" t="s">
        <v>250</v>
      </c>
      <c r="K18" s="474"/>
      <c r="L18" s="474"/>
      <c r="M18" s="474"/>
      <c r="N18" s="474"/>
      <c r="O18" s="620"/>
      <c r="P18" s="475"/>
      <c r="R18"/>
      <c r="S18"/>
      <c r="T18"/>
      <c r="U18"/>
      <c r="V18"/>
      <c r="W18"/>
      <c r="X18"/>
      <c r="Y18"/>
      <c r="Z18"/>
      <c r="AA18"/>
      <c r="AB18"/>
      <c r="AC18"/>
      <c r="AD18"/>
      <c r="AE18"/>
      <c r="AF18"/>
    </row>
    <row r="19" spans="1:32" s="450" customFormat="1" ht="16.5" customHeight="1" x14ac:dyDescent="0.15">
      <c r="A19" s="442"/>
      <c r="B19" s="1260"/>
      <c r="C19" s="488" t="s">
        <v>251</v>
      </c>
      <c r="D19" s="489" t="s">
        <v>252</v>
      </c>
      <c r="E19" s="442"/>
      <c r="F19" s="503"/>
      <c r="G19" s="504"/>
      <c r="H19" s="490"/>
      <c r="I19" s="490"/>
      <c r="J19" s="505" t="s">
        <v>253</v>
      </c>
      <c r="K19" s="492">
        <f t="shared" ref="K19:P19" si="3">+K20+K21+K22</f>
        <v>0</v>
      </c>
      <c r="L19" s="492">
        <f t="shared" si="3"/>
        <v>0</v>
      </c>
      <c r="M19" s="492">
        <f t="shared" si="3"/>
        <v>0</v>
      </c>
      <c r="N19" s="492">
        <f t="shared" si="3"/>
        <v>0</v>
      </c>
      <c r="O19" s="492">
        <f t="shared" si="3"/>
        <v>0</v>
      </c>
      <c r="P19" s="493">
        <f t="shared" si="3"/>
        <v>0</v>
      </c>
      <c r="R19"/>
      <c r="S19"/>
      <c r="T19"/>
      <c r="U19"/>
      <c r="V19"/>
      <c r="W19"/>
      <c r="X19"/>
      <c r="Y19"/>
      <c r="Z19"/>
      <c r="AA19"/>
      <c r="AB19"/>
      <c r="AC19"/>
      <c r="AD19"/>
      <c r="AE19"/>
      <c r="AF19"/>
    </row>
    <row r="20" spans="1:32" s="450" customFormat="1" ht="16.5" customHeight="1" x14ac:dyDescent="0.15">
      <c r="A20" s="442"/>
      <c r="B20" s="1260"/>
      <c r="C20" s="494"/>
      <c r="D20" s="495" t="s">
        <v>240</v>
      </c>
      <c r="E20" s="496"/>
      <c r="F20" s="497"/>
      <c r="G20" s="472"/>
      <c r="H20" s="490"/>
      <c r="I20" s="490"/>
      <c r="J20" s="491" t="s">
        <v>254</v>
      </c>
      <c r="K20" s="474"/>
      <c r="L20" s="474"/>
      <c r="M20" s="474"/>
      <c r="N20" s="474"/>
      <c r="O20" s="620"/>
      <c r="P20" s="475"/>
      <c r="R20"/>
      <c r="S20"/>
      <c r="T20"/>
      <c r="U20"/>
      <c r="V20"/>
      <c r="W20"/>
      <c r="X20"/>
      <c r="Y20"/>
      <c r="Z20"/>
      <c r="AA20"/>
      <c r="AB20"/>
      <c r="AC20"/>
      <c r="AD20"/>
      <c r="AE20"/>
      <c r="AF20"/>
    </row>
    <row r="21" spans="1:32" s="450" customFormat="1" ht="16.5" customHeight="1" x14ac:dyDescent="0.15">
      <c r="A21" s="442"/>
      <c r="B21" s="1260"/>
      <c r="C21" s="498"/>
      <c r="D21" s="495" t="s">
        <v>242</v>
      </c>
      <c r="E21" s="496"/>
      <c r="F21" s="497"/>
      <c r="G21" s="472"/>
      <c r="H21" s="472"/>
      <c r="I21" s="472"/>
      <c r="J21" s="487" t="s">
        <v>255</v>
      </c>
      <c r="K21" s="474"/>
      <c r="L21" s="474"/>
      <c r="M21" s="474"/>
      <c r="N21" s="474"/>
      <c r="O21" s="620"/>
      <c r="P21" s="475"/>
      <c r="R21"/>
      <c r="S21"/>
      <c r="T21"/>
      <c r="U21"/>
      <c r="V21"/>
      <c r="W21"/>
      <c r="X21"/>
      <c r="Y21"/>
      <c r="Z21"/>
      <c r="AA21"/>
      <c r="AB21"/>
      <c r="AC21"/>
      <c r="AD21"/>
      <c r="AE21"/>
      <c r="AF21"/>
    </row>
    <row r="22" spans="1:32" s="450" customFormat="1" ht="16.5" customHeight="1" x14ac:dyDescent="0.15">
      <c r="A22" s="442"/>
      <c r="B22" s="1260"/>
      <c r="C22" s="506"/>
      <c r="D22" s="507" t="s">
        <v>249</v>
      </c>
      <c r="E22" s="471"/>
      <c r="F22" s="472"/>
      <c r="G22" s="472"/>
      <c r="H22" s="472"/>
      <c r="I22" s="472"/>
      <c r="J22" s="487" t="s">
        <v>256</v>
      </c>
      <c r="K22" s="474"/>
      <c r="L22" s="474"/>
      <c r="M22" s="474"/>
      <c r="N22" s="474"/>
      <c r="O22" s="620"/>
      <c r="P22" s="475"/>
      <c r="R22"/>
      <c r="S22"/>
      <c r="T22"/>
      <c r="U22"/>
      <c r="V22"/>
      <c r="W22"/>
      <c r="X22"/>
      <c r="Y22"/>
      <c r="Z22"/>
      <c r="AA22"/>
      <c r="AB22"/>
      <c r="AC22"/>
      <c r="AD22"/>
      <c r="AE22"/>
      <c r="AF22"/>
    </row>
    <row r="23" spans="1:32" s="450" customFormat="1" ht="16.5" customHeight="1" x14ac:dyDescent="0.15">
      <c r="A23" s="442"/>
      <c r="B23" s="1260"/>
      <c r="C23" s="488" t="s">
        <v>257</v>
      </c>
      <c r="D23" s="489" t="s">
        <v>258</v>
      </c>
      <c r="E23" s="489"/>
      <c r="F23" s="490"/>
      <c r="G23" s="490"/>
      <c r="H23" s="490"/>
      <c r="I23" s="490"/>
      <c r="J23" s="491" t="s">
        <v>259</v>
      </c>
      <c r="K23" s="508">
        <f t="shared" ref="K23:P23" si="4">+K24+K27+K30</f>
        <v>0</v>
      </c>
      <c r="L23" s="508">
        <f t="shared" si="4"/>
        <v>0</v>
      </c>
      <c r="M23" s="508">
        <f t="shared" si="4"/>
        <v>0</v>
      </c>
      <c r="N23" s="508">
        <f t="shared" si="4"/>
        <v>0</v>
      </c>
      <c r="O23" s="508">
        <f t="shared" si="4"/>
        <v>0</v>
      </c>
      <c r="P23" s="509">
        <f t="shared" si="4"/>
        <v>0</v>
      </c>
      <c r="R23"/>
      <c r="S23"/>
      <c r="T23"/>
      <c r="U23"/>
      <c r="V23"/>
      <c r="W23"/>
      <c r="X23"/>
      <c r="Y23"/>
      <c r="Z23"/>
      <c r="AA23"/>
      <c r="AB23"/>
      <c r="AC23"/>
      <c r="AD23"/>
      <c r="AE23"/>
      <c r="AF23"/>
    </row>
    <row r="24" spans="1:32" s="450" customFormat="1" ht="16.5" customHeight="1" x14ac:dyDescent="0.15">
      <c r="A24" s="442"/>
      <c r="B24" s="1260"/>
      <c r="C24" s="494"/>
      <c r="D24" s="495" t="s">
        <v>240</v>
      </c>
      <c r="E24" s="563"/>
      <c r="F24" s="507"/>
      <c r="G24" s="472"/>
      <c r="H24" s="490"/>
      <c r="I24" s="490"/>
      <c r="J24" s="491" t="s">
        <v>260</v>
      </c>
      <c r="K24" s="510">
        <f t="shared" ref="K24:P24" si="5">+K25+K26</f>
        <v>0</v>
      </c>
      <c r="L24" s="510">
        <f t="shared" si="5"/>
        <v>0</v>
      </c>
      <c r="M24" s="510">
        <f t="shared" si="5"/>
        <v>0</v>
      </c>
      <c r="N24" s="510">
        <f t="shared" si="5"/>
        <v>0</v>
      </c>
      <c r="O24" s="510">
        <f t="shared" si="5"/>
        <v>0</v>
      </c>
      <c r="P24" s="511">
        <f t="shared" si="5"/>
        <v>0</v>
      </c>
      <c r="R24"/>
      <c r="S24"/>
      <c r="T24"/>
      <c r="U24"/>
      <c r="V24"/>
      <c r="W24"/>
      <c r="X24"/>
      <c r="Y24"/>
      <c r="Z24"/>
      <c r="AA24"/>
      <c r="AB24"/>
      <c r="AC24"/>
      <c r="AD24"/>
      <c r="AE24"/>
      <c r="AF24"/>
    </row>
    <row r="25" spans="1:32" s="450" customFormat="1" ht="16.5" customHeight="1" x14ac:dyDescent="0.15">
      <c r="A25" s="442"/>
      <c r="B25" s="1260"/>
      <c r="C25" s="498"/>
      <c r="D25" s="512"/>
      <c r="E25" s="513" t="s">
        <v>261</v>
      </c>
      <c r="F25" s="507"/>
      <c r="G25" s="514"/>
      <c r="H25" s="514"/>
      <c r="I25" s="514"/>
      <c r="J25" s="487" t="s">
        <v>262</v>
      </c>
      <c r="K25" s="474"/>
      <c r="L25" s="474"/>
      <c r="M25" s="474"/>
      <c r="N25" s="474"/>
      <c r="O25" s="620"/>
      <c r="P25" s="475"/>
      <c r="R25"/>
      <c r="S25"/>
      <c r="T25"/>
      <c r="U25"/>
      <c r="V25"/>
      <c r="W25"/>
      <c r="X25"/>
      <c r="Y25"/>
      <c r="Z25"/>
      <c r="AA25"/>
      <c r="AB25"/>
      <c r="AC25"/>
      <c r="AD25"/>
      <c r="AE25"/>
      <c r="AF25"/>
    </row>
    <row r="26" spans="1:32" s="450" customFormat="1" ht="16.5" customHeight="1" x14ac:dyDescent="0.15">
      <c r="A26" s="442"/>
      <c r="B26" s="1260"/>
      <c r="C26" s="498"/>
      <c r="D26" s="512"/>
      <c r="E26" s="502" t="s">
        <v>263</v>
      </c>
      <c r="G26" s="514"/>
      <c r="H26" s="514"/>
      <c r="I26" s="514"/>
      <c r="J26" s="487" t="s">
        <v>264</v>
      </c>
      <c r="K26" s="474"/>
      <c r="L26" s="474"/>
      <c r="M26" s="474"/>
      <c r="N26" s="474"/>
      <c r="O26" s="620"/>
      <c r="P26" s="475"/>
      <c r="R26"/>
      <c r="S26"/>
      <c r="T26"/>
      <c r="U26"/>
      <c r="V26"/>
      <c r="W26"/>
      <c r="X26"/>
      <c r="Y26"/>
      <c r="Z26"/>
      <c r="AA26"/>
      <c r="AB26"/>
      <c r="AC26"/>
      <c r="AD26"/>
      <c r="AE26"/>
      <c r="AF26"/>
    </row>
    <row r="27" spans="1:32" s="450" customFormat="1" ht="16.5" customHeight="1" x14ac:dyDescent="0.15">
      <c r="A27" s="442"/>
      <c r="B27" s="1260"/>
      <c r="C27" s="498"/>
      <c r="D27" s="495" t="s">
        <v>242</v>
      </c>
      <c r="E27" s="496"/>
      <c r="F27" s="640"/>
      <c r="G27" s="641"/>
      <c r="H27" s="641"/>
      <c r="I27" s="514"/>
      <c r="J27" s="487" t="s">
        <v>265</v>
      </c>
      <c r="K27" s="510">
        <f t="shared" ref="K27:P27" si="6">K28+K29</f>
        <v>0</v>
      </c>
      <c r="L27" s="510">
        <f t="shared" si="6"/>
        <v>0</v>
      </c>
      <c r="M27" s="510">
        <f t="shared" si="6"/>
        <v>0</v>
      </c>
      <c r="N27" s="510">
        <f t="shared" si="6"/>
        <v>0</v>
      </c>
      <c r="O27" s="510">
        <f t="shared" si="6"/>
        <v>0</v>
      </c>
      <c r="P27" s="511">
        <f t="shared" si="6"/>
        <v>0</v>
      </c>
      <c r="R27"/>
      <c r="S27"/>
      <c r="T27"/>
      <c r="U27"/>
      <c r="V27"/>
      <c r="W27"/>
      <c r="X27"/>
      <c r="Y27"/>
      <c r="Z27"/>
      <c r="AA27"/>
      <c r="AB27"/>
      <c r="AC27"/>
      <c r="AD27"/>
      <c r="AE27"/>
      <c r="AF27"/>
    </row>
    <row r="28" spans="1:32" s="450" customFormat="1" ht="16.5" customHeight="1" x14ac:dyDescent="0.15">
      <c r="A28" s="442"/>
      <c r="B28" s="1260"/>
      <c r="C28" s="498"/>
      <c r="D28" s="502"/>
      <c r="E28" s="515" t="s">
        <v>266</v>
      </c>
      <c r="F28" s="499"/>
      <c r="G28" s="472"/>
      <c r="H28" s="490"/>
      <c r="I28" s="514"/>
      <c r="J28" s="487" t="s">
        <v>267</v>
      </c>
      <c r="K28" s="474"/>
      <c r="L28" s="474"/>
      <c r="M28" s="474"/>
      <c r="N28" s="474"/>
      <c r="O28" s="620"/>
      <c r="P28" s="475"/>
      <c r="R28"/>
      <c r="S28"/>
      <c r="T28"/>
      <c r="U28"/>
      <c r="V28"/>
      <c r="W28"/>
      <c r="X28"/>
      <c r="Y28"/>
      <c r="Z28"/>
      <c r="AA28"/>
      <c r="AB28"/>
      <c r="AC28"/>
      <c r="AD28"/>
      <c r="AE28"/>
      <c r="AF28"/>
    </row>
    <row r="29" spans="1:32" s="450" customFormat="1" ht="16.5" customHeight="1" x14ac:dyDescent="0.15">
      <c r="A29" s="442"/>
      <c r="B29" s="1260"/>
      <c r="C29" s="498"/>
      <c r="D29" s="502"/>
      <c r="E29" s="516" t="s">
        <v>263</v>
      </c>
      <c r="F29" s="499"/>
      <c r="G29" s="500"/>
      <c r="H29" s="500"/>
      <c r="I29" s="514"/>
      <c r="J29" s="487" t="s">
        <v>268</v>
      </c>
      <c r="K29" s="474"/>
      <c r="L29" s="474"/>
      <c r="M29" s="474"/>
      <c r="N29" s="474"/>
      <c r="O29" s="620"/>
      <c r="P29" s="475"/>
      <c r="R29"/>
      <c r="S29"/>
      <c r="T29"/>
      <c r="U29"/>
      <c r="V29"/>
      <c r="W29"/>
      <c r="X29"/>
      <c r="Y29"/>
      <c r="Z29"/>
      <c r="AA29"/>
      <c r="AB29"/>
      <c r="AC29"/>
      <c r="AD29"/>
      <c r="AE29"/>
      <c r="AF29"/>
    </row>
    <row r="30" spans="1:32" s="450" customFormat="1" ht="16.5" customHeight="1" x14ac:dyDescent="0.15">
      <c r="A30" s="442"/>
      <c r="B30" s="1260"/>
      <c r="C30" s="498"/>
      <c r="D30" s="496" t="s">
        <v>249</v>
      </c>
      <c r="E30" s="471"/>
      <c r="F30" s="471"/>
      <c r="G30" s="472"/>
      <c r="H30" s="472"/>
      <c r="I30" s="472"/>
      <c r="J30" s="487" t="s">
        <v>269</v>
      </c>
      <c r="K30" s="508">
        <f t="shared" ref="K30:P30" si="7">K31+K32</f>
        <v>0</v>
      </c>
      <c r="L30" s="508">
        <f t="shared" si="7"/>
        <v>0</v>
      </c>
      <c r="M30" s="508">
        <f t="shared" si="7"/>
        <v>0</v>
      </c>
      <c r="N30" s="508">
        <f t="shared" si="7"/>
        <v>0</v>
      </c>
      <c r="O30" s="508">
        <f t="shared" si="7"/>
        <v>0</v>
      </c>
      <c r="P30" s="509">
        <f t="shared" si="7"/>
        <v>0</v>
      </c>
      <c r="R30"/>
      <c r="S30"/>
      <c r="T30"/>
      <c r="U30"/>
      <c r="V30"/>
      <c r="W30"/>
      <c r="X30"/>
      <c r="Y30"/>
      <c r="Z30"/>
      <c r="AA30"/>
      <c r="AB30"/>
      <c r="AC30"/>
      <c r="AD30"/>
      <c r="AE30"/>
      <c r="AF30"/>
    </row>
    <row r="31" spans="1:32" s="450" customFormat="1" ht="16.5" customHeight="1" x14ac:dyDescent="0.15">
      <c r="A31" s="442"/>
      <c r="B31" s="1260"/>
      <c r="C31" s="498"/>
      <c r="D31" s="512"/>
      <c r="E31" s="517" t="s">
        <v>270</v>
      </c>
      <c r="F31" s="499"/>
      <c r="G31" s="514"/>
      <c r="H31" s="514"/>
      <c r="I31" s="514"/>
      <c r="J31" s="487" t="s">
        <v>271</v>
      </c>
      <c r="K31" s="474"/>
      <c r="L31" s="474"/>
      <c r="M31" s="474"/>
      <c r="N31" s="474"/>
      <c r="O31" s="620"/>
      <c r="P31" s="475"/>
      <c r="R31"/>
      <c r="S31"/>
      <c r="T31"/>
      <c r="U31"/>
      <c r="V31"/>
      <c r="W31"/>
      <c r="X31"/>
      <c r="Y31"/>
      <c r="Z31"/>
      <c r="AA31"/>
      <c r="AB31"/>
      <c r="AC31"/>
      <c r="AD31"/>
      <c r="AE31"/>
      <c r="AF31"/>
    </row>
    <row r="32" spans="1:32" s="450" customFormat="1" ht="16.5" customHeight="1" x14ac:dyDescent="0.15">
      <c r="A32" s="442"/>
      <c r="B32" s="1260"/>
      <c r="C32" s="498"/>
      <c r="D32" s="502"/>
      <c r="E32" s="516" t="s">
        <v>263</v>
      </c>
      <c r="F32" s="499"/>
      <c r="G32" s="500"/>
      <c r="H32" s="501"/>
      <c r="I32" s="501"/>
      <c r="J32" s="487" t="s">
        <v>272</v>
      </c>
      <c r="K32" s="474"/>
      <c r="L32" s="474"/>
      <c r="M32" s="474"/>
      <c r="N32" s="474"/>
      <c r="O32" s="620"/>
      <c r="P32" s="475"/>
      <c r="R32"/>
      <c r="S32"/>
      <c r="T32"/>
      <c r="U32"/>
      <c r="V32"/>
      <c r="W32"/>
      <c r="X32"/>
      <c r="Y32"/>
      <c r="Z32"/>
      <c r="AA32"/>
      <c r="AB32"/>
      <c r="AC32"/>
      <c r="AD32"/>
      <c r="AE32"/>
      <c r="AF32"/>
    </row>
    <row r="33" spans="1:32" s="450" customFormat="1" ht="16.5" customHeight="1" x14ac:dyDescent="0.15">
      <c r="A33" s="442"/>
      <c r="B33" s="1260"/>
      <c r="C33" s="470" t="s">
        <v>273</v>
      </c>
      <c r="D33" s="471" t="s">
        <v>274</v>
      </c>
      <c r="E33" s="471"/>
      <c r="F33" s="472"/>
      <c r="G33" s="472"/>
      <c r="H33" s="472"/>
      <c r="I33" s="472"/>
      <c r="J33" s="487" t="s">
        <v>275</v>
      </c>
      <c r="K33" s="474"/>
      <c r="L33" s="474"/>
      <c r="M33" s="474"/>
      <c r="N33" s="474"/>
      <c r="O33" s="620"/>
      <c r="P33" s="475"/>
      <c r="R33"/>
      <c r="S33"/>
      <c r="T33"/>
      <c r="U33"/>
      <c r="V33"/>
      <c r="W33"/>
      <c r="X33"/>
      <c r="Y33"/>
      <c r="Z33"/>
      <c r="AA33"/>
      <c r="AB33"/>
      <c r="AC33"/>
      <c r="AD33"/>
      <c r="AE33"/>
      <c r="AF33"/>
    </row>
    <row r="34" spans="1:32" s="450" customFormat="1" ht="16.5" customHeight="1" x14ac:dyDescent="0.15">
      <c r="A34" s="442"/>
      <c r="B34" s="1260"/>
      <c r="C34" s="470" t="s">
        <v>276</v>
      </c>
      <c r="D34" s="471" t="s">
        <v>277</v>
      </c>
      <c r="E34" s="471"/>
      <c r="F34" s="472"/>
      <c r="G34" s="472"/>
      <c r="H34" s="472"/>
      <c r="I34" s="472"/>
      <c r="J34" s="821" t="s">
        <v>278</v>
      </c>
      <c r="K34" s="474"/>
      <c r="L34" s="474"/>
      <c r="M34" s="474"/>
      <c r="N34" s="474"/>
      <c r="O34" s="620"/>
      <c r="P34" s="475"/>
      <c r="R34"/>
      <c r="S34"/>
      <c r="T34"/>
      <c r="U34"/>
      <c r="V34"/>
      <c r="W34"/>
      <c r="X34"/>
      <c r="Y34"/>
      <c r="Z34"/>
      <c r="AA34"/>
      <c r="AB34"/>
      <c r="AC34"/>
      <c r="AD34"/>
      <c r="AE34"/>
      <c r="AF34"/>
    </row>
    <row r="35" spans="1:32" s="450" customFormat="1" ht="20.25" customHeight="1" thickBot="1" x14ac:dyDescent="0.2">
      <c r="A35" s="442"/>
      <c r="B35" s="1260"/>
      <c r="C35" s="470" t="s">
        <v>279</v>
      </c>
      <c r="D35" s="478" t="s">
        <v>280</v>
      </c>
      <c r="E35" s="478"/>
      <c r="F35" s="518"/>
      <c r="G35" s="518"/>
      <c r="H35" s="518"/>
      <c r="I35" s="518"/>
      <c r="J35" s="519" t="s">
        <v>281</v>
      </c>
      <c r="K35" s="822"/>
      <c r="L35" s="822"/>
      <c r="M35" s="822"/>
      <c r="N35" s="822"/>
      <c r="O35" s="823"/>
      <c r="P35" s="824"/>
      <c r="R35"/>
      <c r="S35"/>
      <c r="T35"/>
      <c r="U35"/>
      <c r="V35"/>
      <c r="W35"/>
      <c r="X35"/>
      <c r="Y35"/>
      <c r="Z35"/>
      <c r="AA35"/>
      <c r="AB35"/>
      <c r="AC35"/>
      <c r="AD35"/>
      <c r="AE35"/>
      <c r="AF35"/>
    </row>
    <row r="36" spans="1:32" s="450" customFormat="1" ht="20.25" customHeight="1" thickBot="1" x14ac:dyDescent="0.2">
      <c r="A36" s="442"/>
      <c r="B36" s="1261"/>
      <c r="C36" s="520" t="s">
        <v>282</v>
      </c>
      <c r="D36" s="1253" t="s">
        <v>283</v>
      </c>
      <c r="E36" s="1253"/>
      <c r="F36" s="1253"/>
      <c r="G36" s="1253"/>
      <c r="H36" s="1253"/>
      <c r="I36" s="521"/>
      <c r="J36" s="522"/>
      <c r="K36" s="523">
        <f>K34+K11+K12+K15-(K19+K23+K33)-K35</f>
        <v>0</v>
      </c>
      <c r="L36" s="523">
        <f>L34+L11+L12+L15-(L19+L23+L33)-L35</f>
        <v>0</v>
      </c>
      <c r="M36" s="523">
        <f t="shared" ref="M36:O36" si="8">M34+M11+M12+M15-(M19+M23+M33)-M35</f>
        <v>0</v>
      </c>
      <c r="N36" s="523">
        <f t="shared" si="8"/>
        <v>0</v>
      </c>
      <c r="O36" s="523">
        <f t="shared" si="8"/>
        <v>0</v>
      </c>
      <c r="P36" s="828">
        <f>P34+P11+P12+P15-(P19+P23+P33)-P35</f>
        <v>0</v>
      </c>
      <c r="R36"/>
      <c r="S36"/>
      <c r="T36"/>
      <c r="U36"/>
      <c r="V36"/>
      <c r="W36"/>
      <c r="X36"/>
      <c r="Y36"/>
      <c r="Z36"/>
      <c r="AA36"/>
      <c r="AB36"/>
      <c r="AC36"/>
      <c r="AD36"/>
      <c r="AE36"/>
      <c r="AF36"/>
    </row>
    <row r="37" spans="1:32" s="450" customFormat="1" ht="18" customHeight="1" x14ac:dyDescent="0.15">
      <c r="A37" s="442"/>
      <c r="B37" s="461" t="s">
        <v>284</v>
      </c>
      <c r="C37" s="524"/>
      <c r="D37" s="525"/>
      <c r="E37" s="525"/>
      <c r="F37" s="526"/>
      <c r="G37" s="526"/>
      <c r="H37" s="526"/>
      <c r="I37" s="526"/>
      <c r="J37" s="465"/>
      <c r="K37" s="527"/>
      <c r="L37" s="527"/>
      <c r="M37" s="527"/>
      <c r="N37" s="527"/>
      <c r="O37" s="527"/>
      <c r="P37" s="528"/>
      <c r="R37"/>
      <c r="S37"/>
      <c r="T37"/>
      <c r="U37"/>
      <c r="V37"/>
      <c r="W37"/>
      <c r="X37"/>
      <c r="Y37"/>
      <c r="Z37"/>
      <c r="AA37"/>
      <c r="AB37"/>
      <c r="AC37"/>
      <c r="AD37"/>
      <c r="AE37"/>
      <c r="AF37"/>
    </row>
    <row r="38" spans="1:32" s="450" customFormat="1" ht="16.5" customHeight="1" x14ac:dyDescent="0.15">
      <c r="A38" s="442"/>
      <c r="B38" s="1262"/>
      <c r="C38" s="470" t="s">
        <v>231</v>
      </c>
      <c r="D38" s="471" t="s">
        <v>285</v>
      </c>
      <c r="E38" s="471"/>
      <c r="F38" s="472"/>
      <c r="G38" s="472"/>
      <c r="H38" s="472"/>
      <c r="I38" s="472"/>
      <c r="J38" s="487" t="s">
        <v>286</v>
      </c>
      <c r="K38" s="474"/>
      <c r="L38" s="474"/>
      <c r="M38" s="474"/>
      <c r="N38" s="474"/>
      <c r="O38" s="620"/>
      <c r="P38" s="475"/>
      <c r="R38"/>
      <c r="S38"/>
      <c r="T38"/>
      <c r="U38"/>
      <c r="V38"/>
      <c r="W38"/>
      <c r="X38"/>
      <c r="Y38"/>
      <c r="Z38"/>
      <c r="AA38"/>
      <c r="AB38"/>
      <c r="AC38"/>
      <c r="AD38"/>
      <c r="AE38"/>
      <c r="AF38"/>
    </row>
    <row r="39" spans="1:32" s="450" customFormat="1" ht="16.5" customHeight="1" x14ac:dyDescent="0.15">
      <c r="A39" s="442"/>
      <c r="B39" s="1263"/>
      <c r="C39" s="488" t="s">
        <v>233</v>
      </c>
      <c r="D39" s="489" t="s">
        <v>287</v>
      </c>
      <c r="E39" s="489"/>
      <c r="F39" s="490"/>
      <c r="G39" s="490"/>
      <c r="H39" s="490"/>
      <c r="I39" s="490"/>
      <c r="J39" s="491" t="s">
        <v>288</v>
      </c>
      <c r="K39" s="492">
        <f t="shared" ref="K39:P39" si="9">+K40+K41</f>
        <v>0</v>
      </c>
      <c r="L39" s="492">
        <f t="shared" si="9"/>
        <v>0</v>
      </c>
      <c r="M39" s="492">
        <f t="shared" si="9"/>
        <v>0</v>
      </c>
      <c r="N39" s="492">
        <f t="shared" si="9"/>
        <v>0</v>
      </c>
      <c r="O39" s="492">
        <f t="shared" si="9"/>
        <v>0</v>
      </c>
      <c r="P39" s="493">
        <f t="shared" si="9"/>
        <v>0</v>
      </c>
      <c r="R39"/>
      <c r="S39"/>
      <c r="T39"/>
      <c r="U39"/>
      <c r="V39"/>
      <c r="W39"/>
      <c r="X39"/>
      <c r="Y39"/>
      <c r="Z39"/>
      <c r="AA39"/>
      <c r="AB39"/>
      <c r="AC39"/>
      <c r="AD39"/>
      <c r="AE39"/>
      <c r="AF39"/>
    </row>
    <row r="40" spans="1:32" s="450" customFormat="1" ht="16.5" customHeight="1" x14ac:dyDescent="0.15">
      <c r="A40" s="442"/>
      <c r="B40" s="1263"/>
      <c r="C40" s="494"/>
      <c r="D40" s="495" t="s">
        <v>240</v>
      </c>
      <c r="E40" s="496"/>
      <c r="F40" s="497"/>
      <c r="G40" s="472"/>
      <c r="H40" s="490"/>
      <c r="I40" s="490"/>
      <c r="J40" s="491" t="s">
        <v>289</v>
      </c>
      <c r="K40" s="474"/>
      <c r="L40" s="474"/>
      <c r="M40" s="474"/>
      <c r="N40" s="474"/>
      <c r="O40" s="620"/>
      <c r="P40" s="475"/>
      <c r="R40"/>
      <c r="S40"/>
      <c r="T40"/>
      <c r="U40"/>
      <c r="V40"/>
      <c r="W40"/>
      <c r="X40"/>
      <c r="Y40"/>
      <c r="Z40"/>
      <c r="AA40"/>
      <c r="AB40"/>
      <c r="AC40"/>
      <c r="AD40"/>
      <c r="AE40"/>
      <c r="AF40"/>
    </row>
    <row r="41" spans="1:32" s="450" customFormat="1" ht="16.5" customHeight="1" x14ac:dyDescent="0.15">
      <c r="A41" s="442"/>
      <c r="B41" s="1263"/>
      <c r="C41" s="494"/>
      <c r="D41" s="495" t="s">
        <v>242</v>
      </c>
      <c r="E41" s="496"/>
      <c r="F41" s="497"/>
      <c r="G41" s="472"/>
      <c r="H41" s="472"/>
      <c r="I41" s="472"/>
      <c r="J41" s="487" t="s">
        <v>290</v>
      </c>
      <c r="K41" s="474"/>
      <c r="L41" s="474"/>
      <c r="M41" s="474"/>
      <c r="N41" s="474"/>
      <c r="O41" s="620"/>
      <c r="P41" s="475"/>
      <c r="R41"/>
      <c r="S41"/>
      <c r="T41"/>
      <c r="U41"/>
      <c r="V41"/>
      <c r="W41"/>
      <c r="X41"/>
      <c r="Y41"/>
      <c r="Z41"/>
      <c r="AA41"/>
      <c r="AB41"/>
      <c r="AC41"/>
      <c r="AD41"/>
      <c r="AE41"/>
      <c r="AF41"/>
    </row>
    <row r="42" spans="1:32" s="450" customFormat="1" ht="16.5" customHeight="1" x14ac:dyDescent="0.15">
      <c r="A42" s="442"/>
      <c r="B42" s="1263"/>
      <c r="C42" s="488" t="s">
        <v>244</v>
      </c>
      <c r="D42" s="489" t="s">
        <v>291</v>
      </c>
      <c r="E42" s="489"/>
      <c r="F42" s="490"/>
      <c r="G42" s="490"/>
      <c r="H42" s="490"/>
      <c r="I42" s="490"/>
      <c r="J42" s="491" t="s">
        <v>292</v>
      </c>
      <c r="K42" s="492">
        <f>+K43+K44+K45</f>
        <v>0</v>
      </c>
      <c r="L42" s="492">
        <f t="shared" ref="L42:P42" si="10">+L43+L44+L45</f>
        <v>0</v>
      </c>
      <c r="M42" s="492">
        <f t="shared" si="10"/>
        <v>0</v>
      </c>
      <c r="N42" s="492">
        <f t="shared" si="10"/>
        <v>0</v>
      </c>
      <c r="O42" s="492">
        <f t="shared" si="10"/>
        <v>0</v>
      </c>
      <c r="P42" s="493">
        <f t="shared" si="10"/>
        <v>0</v>
      </c>
      <c r="R42"/>
      <c r="S42"/>
      <c r="T42"/>
      <c r="U42"/>
      <c r="V42"/>
      <c r="W42"/>
      <c r="X42"/>
      <c r="Y42"/>
      <c r="Z42"/>
      <c r="AA42"/>
      <c r="AB42"/>
      <c r="AC42"/>
      <c r="AD42"/>
      <c r="AE42"/>
      <c r="AF42"/>
    </row>
    <row r="43" spans="1:32" s="450" customFormat="1" ht="16.5" customHeight="1" x14ac:dyDescent="0.15">
      <c r="A43" s="442"/>
      <c r="B43" s="1263"/>
      <c r="C43" s="494"/>
      <c r="D43" s="495" t="s">
        <v>240</v>
      </c>
      <c r="E43" s="496"/>
      <c r="F43" s="497"/>
      <c r="G43" s="472"/>
      <c r="H43" s="490"/>
      <c r="I43" s="490"/>
      <c r="J43" s="491" t="s">
        <v>293</v>
      </c>
      <c r="K43" s="474"/>
      <c r="L43" s="474"/>
      <c r="M43" s="474"/>
      <c r="N43" s="474"/>
      <c r="O43" s="620"/>
      <c r="P43" s="475"/>
      <c r="R43"/>
      <c r="S43"/>
      <c r="T43"/>
      <c r="U43"/>
      <c r="V43"/>
      <c r="W43"/>
      <c r="X43"/>
      <c r="Y43"/>
      <c r="Z43"/>
      <c r="AA43"/>
      <c r="AB43"/>
      <c r="AC43"/>
      <c r="AD43"/>
      <c r="AE43"/>
      <c r="AF43"/>
    </row>
    <row r="44" spans="1:32" ht="16.5" customHeight="1" x14ac:dyDescent="0.15">
      <c r="A44" s="442"/>
      <c r="B44" s="1263"/>
      <c r="C44" s="498"/>
      <c r="D44" s="495" t="s">
        <v>242</v>
      </c>
      <c r="E44" s="496"/>
      <c r="F44" s="497"/>
      <c r="G44" s="472"/>
      <c r="H44" s="472"/>
      <c r="I44" s="472"/>
      <c r="J44" s="487" t="s">
        <v>294</v>
      </c>
      <c r="K44" s="474"/>
      <c r="L44" s="474"/>
      <c r="M44" s="474"/>
      <c r="N44" s="474"/>
      <c r="O44" s="620"/>
      <c r="P44" s="475"/>
    </row>
    <row r="45" spans="1:32" ht="16.5" customHeight="1" x14ac:dyDescent="0.15">
      <c r="A45" s="442"/>
      <c r="B45" s="1263"/>
      <c r="C45" s="498"/>
      <c r="D45" s="496" t="s">
        <v>249</v>
      </c>
      <c r="E45" s="471"/>
      <c r="F45" s="472"/>
      <c r="G45" s="472"/>
      <c r="H45" s="472"/>
      <c r="I45" s="472"/>
      <c r="J45" s="487" t="s">
        <v>295</v>
      </c>
      <c r="K45" s="474"/>
      <c r="L45" s="474"/>
      <c r="M45" s="474"/>
      <c r="N45" s="474"/>
      <c r="O45" s="620"/>
      <c r="P45" s="475"/>
    </row>
    <row r="46" spans="1:32" ht="16.5" customHeight="1" x14ac:dyDescent="0.15">
      <c r="A46" s="442"/>
      <c r="B46" s="1263"/>
      <c r="C46" s="488" t="s">
        <v>251</v>
      </c>
      <c r="D46" s="489" t="s">
        <v>296</v>
      </c>
      <c r="E46" s="442"/>
      <c r="F46" s="503"/>
      <c r="G46" s="529"/>
      <c r="H46" s="530"/>
      <c r="I46" s="490" t="s">
        <v>153</v>
      </c>
      <c r="J46" s="505" t="s">
        <v>297</v>
      </c>
      <c r="K46" s="492">
        <f t="shared" ref="K46:P46" si="11">+K47+K48+K49</f>
        <v>0</v>
      </c>
      <c r="L46" s="492">
        <f t="shared" si="11"/>
        <v>0</v>
      </c>
      <c r="M46" s="492">
        <f t="shared" si="11"/>
        <v>0</v>
      </c>
      <c r="N46" s="492">
        <f t="shared" si="11"/>
        <v>0</v>
      </c>
      <c r="O46" s="492">
        <f t="shared" si="11"/>
        <v>0</v>
      </c>
      <c r="P46" s="493">
        <f t="shared" si="11"/>
        <v>0</v>
      </c>
    </row>
    <row r="47" spans="1:32" ht="16.5" customHeight="1" x14ac:dyDescent="0.15">
      <c r="A47" s="442"/>
      <c r="B47" s="1263"/>
      <c r="C47" s="494"/>
      <c r="D47" s="495" t="s">
        <v>240</v>
      </c>
      <c r="E47" s="496"/>
      <c r="F47" s="497"/>
      <c r="G47" s="472"/>
      <c r="H47" s="490"/>
      <c r="I47" s="490"/>
      <c r="J47" s="491" t="s">
        <v>298</v>
      </c>
      <c r="K47" s="474"/>
      <c r="L47" s="474"/>
      <c r="M47" s="474"/>
      <c r="N47" s="474"/>
      <c r="O47" s="620"/>
      <c r="P47" s="475"/>
    </row>
    <row r="48" spans="1:32" ht="16.5" customHeight="1" x14ac:dyDescent="0.15">
      <c r="A48" s="442"/>
      <c r="B48" s="1263"/>
      <c r="C48" s="498"/>
      <c r="D48" s="495" t="s">
        <v>242</v>
      </c>
      <c r="E48" s="496"/>
      <c r="F48" s="497"/>
      <c r="G48" s="472"/>
      <c r="H48" s="472"/>
      <c r="I48" s="472"/>
      <c r="J48" s="487" t="s">
        <v>299</v>
      </c>
      <c r="K48" s="474"/>
      <c r="L48" s="474"/>
      <c r="M48" s="474"/>
      <c r="N48" s="474"/>
      <c r="O48" s="620"/>
      <c r="P48" s="475"/>
    </row>
    <row r="49" spans="1:16" ht="16.5" customHeight="1" x14ac:dyDescent="0.15">
      <c r="A49" s="442"/>
      <c r="B49" s="1263"/>
      <c r="C49" s="506"/>
      <c r="D49" s="496" t="s">
        <v>249</v>
      </c>
      <c r="E49" s="489"/>
      <c r="F49" s="472"/>
      <c r="G49" s="472"/>
      <c r="H49" s="472"/>
      <c r="I49" s="472"/>
      <c r="J49" s="487" t="s">
        <v>300</v>
      </c>
      <c r="K49" s="474"/>
      <c r="L49" s="474"/>
      <c r="M49" s="474"/>
      <c r="N49" s="474"/>
      <c r="O49" s="620"/>
      <c r="P49" s="475"/>
    </row>
    <row r="50" spans="1:16" ht="16.5" customHeight="1" x14ac:dyDescent="0.15">
      <c r="A50" s="442"/>
      <c r="B50" s="1263"/>
      <c r="C50" s="488" t="s">
        <v>301</v>
      </c>
      <c r="D50" s="471" t="s">
        <v>302</v>
      </c>
      <c r="E50" s="471"/>
      <c r="F50" s="472"/>
      <c r="G50" s="472"/>
      <c r="H50" s="472"/>
      <c r="I50" s="472"/>
      <c r="J50" s="487" t="s">
        <v>303</v>
      </c>
      <c r="K50" s="492">
        <f t="shared" ref="K50:P50" si="12">+K51+K52+K53</f>
        <v>0</v>
      </c>
      <c r="L50" s="492">
        <f t="shared" si="12"/>
        <v>0</v>
      </c>
      <c r="M50" s="492">
        <f t="shared" si="12"/>
        <v>0</v>
      </c>
      <c r="N50" s="492">
        <f t="shared" si="12"/>
        <v>0</v>
      </c>
      <c r="O50" s="492">
        <f t="shared" si="12"/>
        <v>0</v>
      </c>
      <c r="P50" s="493">
        <f t="shared" si="12"/>
        <v>0</v>
      </c>
    </row>
    <row r="51" spans="1:16" ht="16.5" customHeight="1" x14ac:dyDescent="0.15">
      <c r="A51" s="442"/>
      <c r="B51" s="1263"/>
      <c r="C51" s="494"/>
      <c r="D51" s="495" t="s">
        <v>240</v>
      </c>
      <c r="E51" s="489"/>
      <c r="F51" s="490"/>
      <c r="G51" s="490"/>
      <c r="H51" s="490"/>
      <c r="I51" s="490"/>
      <c r="J51" s="491" t="s">
        <v>304</v>
      </c>
      <c r="K51" s="474"/>
      <c r="L51" s="474"/>
      <c r="M51" s="474"/>
      <c r="N51" s="474"/>
      <c r="O51" s="620"/>
      <c r="P51" s="475"/>
    </row>
    <row r="52" spans="1:16" ht="16.5" customHeight="1" x14ac:dyDescent="0.15">
      <c r="A52" s="442"/>
      <c r="B52" s="1263"/>
      <c r="C52" s="494"/>
      <c r="D52" s="495" t="s">
        <v>242</v>
      </c>
      <c r="E52" s="489"/>
      <c r="F52" s="490"/>
      <c r="G52" s="490"/>
      <c r="H52" s="490"/>
      <c r="I52" s="490"/>
      <c r="J52" s="491" t="s">
        <v>305</v>
      </c>
      <c r="K52" s="474"/>
      <c r="L52" s="474"/>
      <c r="M52" s="474"/>
      <c r="N52" s="474"/>
      <c r="O52" s="620"/>
      <c r="P52" s="475"/>
    </row>
    <row r="53" spans="1:16" ht="16.5" customHeight="1" x14ac:dyDescent="0.15">
      <c r="A53" s="442"/>
      <c r="B53" s="1263"/>
      <c r="C53" s="494"/>
      <c r="D53" s="496" t="s">
        <v>249</v>
      </c>
      <c r="E53" s="471"/>
      <c r="F53" s="472"/>
      <c r="G53" s="490"/>
      <c r="H53" s="490"/>
      <c r="I53" s="490"/>
      <c r="J53" s="491" t="s">
        <v>306</v>
      </c>
      <c r="K53" s="474"/>
      <c r="L53" s="474"/>
      <c r="M53" s="474"/>
      <c r="N53" s="474"/>
      <c r="O53" s="620"/>
      <c r="P53" s="475"/>
    </row>
    <row r="54" spans="1:16" ht="16.5" customHeight="1" x14ac:dyDescent="0.15">
      <c r="A54" s="442"/>
      <c r="B54" s="1263"/>
      <c r="C54" s="488" t="s">
        <v>307</v>
      </c>
      <c r="D54" s="489" t="s">
        <v>308</v>
      </c>
      <c r="E54" s="489"/>
      <c r="F54" s="490"/>
      <c r="G54" s="490"/>
      <c r="H54" s="490"/>
      <c r="I54" s="490"/>
      <c r="J54" s="491" t="s">
        <v>309</v>
      </c>
      <c r="K54" s="508">
        <f t="shared" ref="K54:P54" si="13">K55+K58+K61</f>
        <v>0</v>
      </c>
      <c r="L54" s="508">
        <f t="shared" si="13"/>
        <v>0</v>
      </c>
      <c r="M54" s="508">
        <f t="shared" si="13"/>
        <v>0</v>
      </c>
      <c r="N54" s="508">
        <f t="shared" si="13"/>
        <v>0</v>
      </c>
      <c r="O54" s="508">
        <f t="shared" si="13"/>
        <v>0</v>
      </c>
      <c r="P54" s="509">
        <f t="shared" si="13"/>
        <v>0</v>
      </c>
    </row>
    <row r="55" spans="1:16" ht="16.5" customHeight="1" x14ac:dyDescent="0.15">
      <c r="A55" s="442"/>
      <c r="B55" s="1263"/>
      <c r="C55" s="494"/>
      <c r="D55" s="495" t="s">
        <v>240</v>
      </c>
      <c r="E55" s="496"/>
      <c r="F55" s="489"/>
      <c r="G55" s="490"/>
      <c r="H55" s="490"/>
      <c r="I55" s="490"/>
      <c r="J55" s="491" t="s">
        <v>310</v>
      </c>
      <c r="K55" s="510">
        <f t="shared" ref="K55:P55" si="14">K56+K57</f>
        <v>0</v>
      </c>
      <c r="L55" s="510">
        <f t="shared" si="14"/>
        <v>0</v>
      </c>
      <c r="M55" s="510">
        <f t="shared" si="14"/>
        <v>0</v>
      </c>
      <c r="N55" s="510">
        <f t="shared" si="14"/>
        <v>0</v>
      </c>
      <c r="O55" s="510">
        <f t="shared" si="14"/>
        <v>0</v>
      </c>
      <c r="P55" s="511">
        <f t="shared" si="14"/>
        <v>0</v>
      </c>
    </row>
    <row r="56" spans="1:16" ht="16.5" customHeight="1" x14ac:dyDescent="0.15">
      <c r="A56" s="442"/>
      <c r="B56" s="1263"/>
      <c r="C56" s="498"/>
      <c r="D56" s="512"/>
      <c r="E56" s="507" t="s">
        <v>266</v>
      </c>
      <c r="F56" s="507"/>
      <c r="G56" s="514"/>
      <c r="H56" s="514"/>
      <c r="I56" s="514"/>
      <c r="J56" s="487" t="s">
        <v>311</v>
      </c>
      <c r="K56" s="474"/>
      <c r="L56" s="474"/>
      <c r="M56" s="474"/>
      <c r="N56" s="474"/>
      <c r="O56" s="620"/>
      <c r="P56" s="475"/>
    </row>
    <row r="57" spans="1:16" ht="16.5" customHeight="1" x14ac:dyDescent="0.15">
      <c r="A57" s="442"/>
      <c r="B57" s="1263"/>
      <c r="C57" s="498"/>
      <c r="D57" s="512"/>
      <c r="E57" s="502" t="s">
        <v>263</v>
      </c>
      <c r="F57" s="502"/>
      <c r="G57" s="514"/>
      <c r="H57" s="514"/>
      <c r="I57" s="514"/>
      <c r="J57" s="487" t="s">
        <v>312</v>
      </c>
      <c r="K57" s="474"/>
      <c r="L57" s="474"/>
      <c r="M57" s="474"/>
      <c r="N57" s="474"/>
      <c r="O57" s="620"/>
      <c r="P57" s="475"/>
    </row>
    <row r="58" spans="1:16" ht="16.5" customHeight="1" x14ac:dyDescent="0.15">
      <c r="A58" s="442"/>
      <c r="B58" s="1263"/>
      <c r="C58" s="498"/>
      <c r="D58" s="495" t="s">
        <v>242</v>
      </c>
      <c r="E58" s="496"/>
      <c r="F58" s="497"/>
      <c r="G58" s="641"/>
      <c r="H58" s="641"/>
      <c r="I58" s="514"/>
      <c r="J58" s="487" t="s">
        <v>313</v>
      </c>
      <c r="K58" s="531">
        <f t="shared" ref="K58:P58" si="15">K59+K60</f>
        <v>0</v>
      </c>
      <c r="L58" s="531">
        <f t="shared" si="15"/>
        <v>0</v>
      </c>
      <c r="M58" s="531">
        <f t="shared" si="15"/>
        <v>0</v>
      </c>
      <c r="N58" s="531">
        <f t="shared" si="15"/>
        <v>0</v>
      </c>
      <c r="O58" s="531">
        <f t="shared" si="15"/>
        <v>0</v>
      </c>
      <c r="P58" s="532">
        <f t="shared" si="15"/>
        <v>0</v>
      </c>
    </row>
    <row r="59" spans="1:16" ht="16.5" customHeight="1" x14ac:dyDescent="0.15">
      <c r="A59" s="442"/>
      <c r="B59" s="1263"/>
      <c r="C59" s="498"/>
      <c r="D59" s="502"/>
      <c r="E59" s="507" t="s">
        <v>266</v>
      </c>
      <c r="F59" s="497"/>
      <c r="G59" s="472"/>
      <c r="H59" s="472"/>
      <c r="I59" s="514"/>
      <c r="J59" s="487" t="s">
        <v>314</v>
      </c>
      <c r="K59" s="474"/>
      <c r="L59" s="474"/>
      <c r="M59" s="474"/>
      <c r="N59" s="474"/>
      <c r="O59" s="620"/>
      <c r="P59" s="475"/>
    </row>
    <row r="60" spans="1:16" ht="16.5" customHeight="1" x14ac:dyDescent="0.15">
      <c r="A60" s="442"/>
      <c r="B60" s="1263"/>
      <c r="C60" s="498"/>
      <c r="D60" s="502"/>
      <c r="E60" s="496" t="s">
        <v>263</v>
      </c>
      <c r="F60" s="472"/>
      <c r="G60" s="500"/>
      <c r="H60" s="500"/>
      <c r="I60" s="514"/>
      <c r="J60" s="487" t="s">
        <v>315</v>
      </c>
      <c r="K60" s="474"/>
      <c r="L60" s="474"/>
      <c r="M60" s="474"/>
      <c r="N60" s="474"/>
      <c r="O60" s="620"/>
      <c r="P60" s="475"/>
    </row>
    <row r="61" spans="1:16" ht="16.5" customHeight="1" x14ac:dyDescent="0.15">
      <c r="A61" s="442"/>
      <c r="B61" s="1263"/>
      <c r="C61" s="498"/>
      <c r="D61" s="496" t="s">
        <v>249</v>
      </c>
      <c r="E61" s="471"/>
      <c r="F61" s="471"/>
      <c r="G61" s="472"/>
      <c r="H61" s="472"/>
      <c r="I61" s="472"/>
      <c r="J61" s="487" t="s">
        <v>316</v>
      </c>
      <c r="K61" s="508">
        <f t="shared" ref="K61:P61" si="16">K62+K63</f>
        <v>0</v>
      </c>
      <c r="L61" s="508">
        <f t="shared" si="16"/>
        <v>0</v>
      </c>
      <c r="M61" s="508">
        <f t="shared" si="16"/>
        <v>0</v>
      </c>
      <c r="N61" s="508">
        <f t="shared" si="16"/>
        <v>0</v>
      </c>
      <c r="O61" s="508">
        <f t="shared" si="16"/>
        <v>0</v>
      </c>
      <c r="P61" s="509">
        <f t="shared" si="16"/>
        <v>0</v>
      </c>
    </row>
    <row r="62" spans="1:16" ht="16.5" customHeight="1" x14ac:dyDescent="0.15">
      <c r="A62" s="442"/>
      <c r="B62" s="1263"/>
      <c r="C62" s="498"/>
      <c r="D62" s="512"/>
      <c r="E62" s="517" t="s">
        <v>270</v>
      </c>
      <c r="F62" s="499"/>
      <c r="G62" s="514"/>
      <c r="H62" s="514"/>
      <c r="I62" s="514"/>
      <c r="J62" s="487" t="s">
        <v>317</v>
      </c>
      <c r="K62" s="474"/>
      <c r="L62" s="474"/>
      <c r="M62" s="474"/>
      <c r="N62" s="474"/>
      <c r="O62" s="620"/>
      <c r="P62" s="475"/>
    </row>
    <row r="63" spans="1:16" ht="16.5" customHeight="1" x14ac:dyDescent="0.15">
      <c r="A63" s="442"/>
      <c r="B63" s="1263"/>
      <c r="C63" s="498"/>
      <c r="D63" s="512"/>
      <c r="E63" s="533" t="s">
        <v>318</v>
      </c>
      <c r="F63" s="450"/>
      <c r="G63" s="534"/>
      <c r="H63" s="501"/>
      <c r="I63" s="501"/>
      <c r="J63" s="487" t="s">
        <v>319</v>
      </c>
      <c r="K63" s="474"/>
      <c r="L63" s="474"/>
      <c r="M63" s="474"/>
      <c r="N63" s="474"/>
      <c r="O63" s="620"/>
      <c r="P63" s="475"/>
    </row>
    <row r="64" spans="1:16" ht="16.5" customHeight="1" x14ac:dyDescent="0.15">
      <c r="A64" s="442"/>
      <c r="B64" s="1263"/>
      <c r="C64" s="470" t="s">
        <v>320</v>
      </c>
      <c r="D64" s="471" t="s">
        <v>321</v>
      </c>
      <c r="E64" s="471"/>
      <c r="F64" s="472"/>
      <c r="G64" s="472"/>
      <c r="H64" s="472"/>
      <c r="I64" s="472"/>
      <c r="J64" s="487" t="s">
        <v>322</v>
      </c>
      <c r="K64" s="474"/>
      <c r="L64" s="474"/>
      <c r="M64" s="474"/>
      <c r="N64" s="474"/>
      <c r="O64" s="620"/>
      <c r="P64" s="475"/>
    </row>
    <row r="65" spans="1:32" ht="16.5" customHeight="1" x14ac:dyDescent="0.15">
      <c r="A65" s="442"/>
      <c r="B65" s="1263"/>
      <c r="C65" s="488" t="s">
        <v>323</v>
      </c>
      <c r="D65" s="489" t="s">
        <v>324</v>
      </c>
      <c r="E65" s="489"/>
      <c r="F65" s="490"/>
      <c r="G65" s="490"/>
      <c r="H65" s="490"/>
      <c r="I65" s="490"/>
      <c r="J65" s="491" t="s">
        <v>325</v>
      </c>
      <c r="K65" s="474"/>
      <c r="L65" s="474"/>
      <c r="M65" s="474"/>
      <c r="N65" s="474"/>
      <c r="O65" s="620"/>
      <c r="P65" s="475"/>
    </row>
    <row r="66" spans="1:32" s="450" customFormat="1" ht="20.25" customHeight="1" x14ac:dyDescent="0.15">
      <c r="A66" s="442"/>
      <c r="B66" s="1264"/>
      <c r="C66" s="470" t="s">
        <v>276</v>
      </c>
      <c r="D66" s="471" t="s">
        <v>326</v>
      </c>
      <c r="E66" s="471"/>
      <c r="F66" s="514"/>
      <c r="G66" s="514"/>
      <c r="H66" s="514"/>
      <c r="I66" s="514"/>
      <c r="J66" s="821" t="s">
        <v>327</v>
      </c>
      <c r="K66" s="474"/>
      <c r="L66" s="474"/>
      <c r="M66" s="474"/>
      <c r="N66" s="474"/>
      <c r="O66" s="620"/>
      <c r="P66" s="475"/>
      <c r="R66"/>
      <c r="S66"/>
      <c r="T66"/>
      <c r="U66"/>
      <c r="V66"/>
      <c r="W66"/>
      <c r="X66"/>
      <c r="Y66"/>
      <c r="Z66"/>
      <c r="AA66"/>
      <c r="AB66"/>
      <c r="AC66"/>
      <c r="AD66"/>
      <c r="AE66"/>
      <c r="AF66"/>
    </row>
    <row r="67" spans="1:32" ht="20.25" customHeight="1" thickBot="1" x14ac:dyDescent="0.2">
      <c r="A67" s="442"/>
      <c r="B67" s="1264"/>
      <c r="C67" s="470" t="s">
        <v>279</v>
      </c>
      <c r="D67" s="478" t="s">
        <v>328</v>
      </c>
      <c r="E67" s="478"/>
      <c r="F67" s="518"/>
      <c r="G67" s="518"/>
      <c r="H67" s="518"/>
      <c r="I67" s="518"/>
      <c r="J67" s="519" t="s">
        <v>329</v>
      </c>
      <c r="K67" s="822"/>
      <c r="L67" s="822"/>
      <c r="M67" s="822"/>
      <c r="N67" s="822"/>
      <c r="O67" s="822"/>
      <c r="P67" s="824"/>
    </row>
    <row r="68" spans="1:32" ht="20.25" customHeight="1" thickBot="1" x14ac:dyDescent="0.2">
      <c r="A68" s="442"/>
      <c r="B68" s="642"/>
      <c r="C68" s="535" t="s">
        <v>282</v>
      </c>
      <c r="D68" s="1253" t="s">
        <v>330</v>
      </c>
      <c r="E68" s="1253"/>
      <c r="F68" s="1253"/>
      <c r="G68" s="1253"/>
      <c r="H68" s="1253"/>
      <c r="I68" s="521"/>
      <c r="J68" s="522"/>
      <c r="K68" s="523">
        <f>K66+K38+K39+K42-(K46+K50+K64)-K67</f>
        <v>0</v>
      </c>
      <c r="L68" s="523">
        <f>L66+L38+L39+L42-(L46+L50+L64)-L67</f>
        <v>0</v>
      </c>
      <c r="M68" s="523">
        <f t="shared" ref="M68:P68" si="17">M66+M38+M39+M42-(M46+M50+M64)-M67</f>
        <v>0</v>
      </c>
      <c r="N68" s="523">
        <f t="shared" si="17"/>
        <v>0</v>
      </c>
      <c r="O68" s="523">
        <f t="shared" si="17"/>
        <v>0</v>
      </c>
      <c r="P68" s="828">
        <f t="shared" si="17"/>
        <v>0</v>
      </c>
    </row>
    <row r="69" spans="1:32" ht="18" customHeight="1" thickBot="1" x14ac:dyDescent="0.2">
      <c r="A69" s="442"/>
      <c r="B69" s="461" t="s">
        <v>331</v>
      </c>
      <c r="C69" s="524"/>
      <c r="D69" s="525"/>
      <c r="E69" s="525"/>
      <c r="F69" s="526"/>
      <c r="G69" s="526"/>
      <c r="H69" s="526"/>
      <c r="I69" s="526"/>
      <c r="J69" s="465"/>
      <c r="K69" s="536"/>
      <c r="L69" s="536"/>
      <c r="M69" s="536"/>
      <c r="N69" s="536"/>
      <c r="O69" s="536"/>
      <c r="P69" s="537"/>
    </row>
    <row r="70" spans="1:32" ht="53.1" customHeight="1" x14ac:dyDescent="0.15">
      <c r="A70" s="442"/>
      <c r="B70" s="538"/>
      <c r="C70" s="539" t="s">
        <v>231</v>
      </c>
      <c r="D70" s="1269" t="s">
        <v>332</v>
      </c>
      <c r="E70" s="1269"/>
      <c r="F70" s="1270"/>
      <c r="G70" s="1270"/>
      <c r="H70" s="1270"/>
      <c r="I70" s="1270"/>
      <c r="J70" s="1270"/>
      <c r="K70" s="829"/>
      <c r="L70" s="829"/>
      <c r="M70" s="829"/>
      <c r="N70" s="829"/>
      <c r="O70" s="830"/>
      <c r="P70" s="831"/>
    </row>
    <row r="71" spans="1:32" ht="56.1" customHeight="1" x14ac:dyDescent="0.15">
      <c r="A71" s="442"/>
      <c r="B71" s="538"/>
      <c r="C71" s="540" t="s">
        <v>233</v>
      </c>
      <c r="D71" s="1271" t="s">
        <v>333</v>
      </c>
      <c r="E71" s="1271"/>
      <c r="F71" s="1272"/>
      <c r="G71" s="1272"/>
      <c r="H71" s="1272"/>
      <c r="I71" s="1272"/>
      <c r="J71" s="1272"/>
      <c r="K71" s="832"/>
      <c r="L71" s="832"/>
      <c r="M71" s="832"/>
      <c r="N71" s="832"/>
      <c r="O71" s="833"/>
      <c r="P71" s="834"/>
    </row>
    <row r="72" spans="1:32" ht="53.1" customHeight="1" thickBot="1" x14ac:dyDescent="0.2">
      <c r="A72" s="442"/>
      <c r="B72" s="541"/>
      <c r="C72" s="542" t="s">
        <v>244</v>
      </c>
      <c r="D72" s="1273" t="s">
        <v>334</v>
      </c>
      <c r="E72" s="1273"/>
      <c r="F72" s="1274"/>
      <c r="G72" s="1274"/>
      <c r="H72" s="1274"/>
      <c r="I72" s="1274"/>
      <c r="J72" s="1274"/>
      <c r="K72" s="835"/>
      <c r="L72" s="835"/>
      <c r="M72" s="835"/>
      <c r="N72" s="835"/>
      <c r="O72" s="836"/>
      <c r="P72" s="837"/>
    </row>
    <row r="73" spans="1:32" ht="18" customHeight="1" x14ac:dyDescent="0.15">
      <c r="A73" s="442"/>
      <c r="B73" s="461" t="s">
        <v>335</v>
      </c>
      <c r="C73" s="543"/>
      <c r="D73" s="544"/>
      <c r="E73" s="544"/>
      <c r="F73" s="544"/>
      <c r="G73" s="544"/>
      <c r="H73" s="544"/>
      <c r="I73" s="544"/>
      <c r="J73" s="544"/>
      <c r="K73" s="545"/>
      <c r="L73" s="545"/>
      <c r="M73" s="545"/>
      <c r="N73" s="545"/>
      <c r="O73" s="545"/>
      <c r="P73" s="546"/>
    </row>
    <row r="74" spans="1:32" ht="16.5" customHeight="1" x14ac:dyDescent="0.15">
      <c r="A74" s="442"/>
      <c r="B74" s="469"/>
      <c r="C74" s="547" t="s">
        <v>231</v>
      </c>
      <c r="D74" s="1265" t="s">
        <v>336</v>
      </c>
      <c r="E74" s="1265"/>
      <c r="F74" s="1265"/>
      <c r="G74" s="1265"/>
      <c r="H74" s="500"/>
      <c r="I74" s="514"/>
      <c r="J74" s="514" t="s">
        <v>337</v>
      </c>
      <c r="K74" s="474"/>
      <c r="L74" s="474"/>
      <c r="M74" s="474"/>
      <c r="N74" s="474"/>
      <c r="O74" s="620"/>
      <c r="P74" s="475"/>
    </row>
    <row r="75" spans="1:32" ht="16.5" customHeight="1" x14ac:dyDescent="0.15">
      <c r="A75" s="442"/>
      <c r="B75" s="469"/>
      <c r="C75" s="547" t="s">
        <v>338</v>
      </c>
      <c r="D75" s="1265" t="s">
        <v>339</v>
      </c>
      <c r="E75" s="1265"/>
      <c r="F75" s="1266"/>
      <c r="G75" s="1266"/>
      <c r="H75" s="548"/>
      <c r="I75" s="514"/>
      <c r="J75" s="514" t="s">
        <v>340</v>
      </c>
      <c r="K75" s="474"/>
      <c r="L75" s="474"/>
      <c r="M75" s="474"/>
      <c r="N75" s="474"/>
      <c r="O75" s="620"/>
      <c r="P75" s="475"/>
    </row>
    <row r="76" spans="1:32" ht="17.25" customHeight="1" x14ac:dyDescent="0.15">
      <c r="A76" s="442"/>
      <c r="B76" s="469"/>
      <c r="C76" s="547" t="s">
        <v>341</v>
      </c>
      <c r="D76" s="1265" t="s">
        <v>342</v>
      </c>
      <c r="E76" s="1265"/>
      <c r="F76" s="1266"/>
      <c r="G76" s="1266"/>
      <c r="H76" s="548"/>
      <c r="I76" s="514"/>
      <c r="J76" s="514" t="s">
        <v>343</v>
      </c>
      <c r="K76" s="474"/>
      <c r="L76" s="474"/>
      <c r="M76" s="474"/>
      <c r="N76" s="474"/>
      <c r="O76" s="620"/>
      <c r="P76" s="475"/>
    </row>
    <row r="77" spans="1:32" ht="17.25" customHeight="1" x14ac:dyDescent="0.15">
      <c r="A77" s="442"/>
      <c r="B77" s="469"/>
      <c r="C77" s="547" t="s">
        <v>344</v>
      </c>
      <c r="D77" s="1265" t="s">
        <v>345</v>
      </c>
      <c r="E77" s="1265"/>
      <c r="F77" s="1266"/>
      <c r="G77" s="1266"/>
      <c r="H77" s="548"/>
      <c r="I77" s="514"/>
      <c r="J77" s="514" t="s">
        <v>346</v>
      </c>
      <c r="K77" s="549">
        <f>IF(K74=0,0,K76/K74)</f>
        <v>0</v>
      </c>
      <c r="L77" s="549">
        <f t="shared" ref="L77:P77" si="18">IF(L74=0,0,L76/L74)</f>
        <v>0</v>
      </c>
      <c r="M77" s="549">
        <f t="shared" si="18"/>
        <v>0</v>
      </c>
      <c r="N77" s="549">
        <f t="shared" si="18"/>
        <v>0</v>
      </c>
      <c r="O77" s="549">
        <f t="shared" si="18"/>
        <v>0</v>
      </c>
      <c r="P77" s="550">
        <f t="shared" si="18"/>
        <v>0</v>
      </c>
    </row>
    <row r="78" spans="1:32" ht="16.5" customHeight="1" x14ac:dyDescent="0.15">
      <c r="A78" s="442"/>
      <c r="B78" s="469"/>
      <c r="C78" s="547" t="s">
        <v>257</v>
      </c>
      <c r="D78" s="1265" t="s">
        <v>347</v>
      </c>
      <c r="E78" s="1265"/>
      <c r="F78" s="1266"/>
      <c r="G78" s="1266"/>
      <c r="H78" s="548"/>
      <c r="I78" s="514"/>
      <c r="J78" s="514" t="s">
        <v>348</v>
      </c>
      <c r="K78" s="551">
        <f t="shared" ref="K78:P78" si="19">IF(K74=0,0,K11/K74)</f>
        <v>0</v>
      </c>
      <c r="L78" s="551">
        <f t="shared" si="19"/>
        <v>0</v>
      </c>
      <c r="M78" s="551">
        <f t="shared" si="19"/>
        <v>0</v>
      </c>
      <c r="N78" s="551">
        <f t="shared" si="19"/>
        <v>0</v>
      </c>
      <c r="O78" s="551">
        <f t="shared" si="19"/>
        <v>0</v>
      </c>
      <c r="P78" s="552">
        <f t="shared" si="19"/>
        <v>0</v>
      </c>
    </row>
    <row r="79" spans="1:32" ht="16.5" customHeight="1" thickBot="1" x14ac:dyDescent="0.2">
      <c r="A79" s="442"/>
      <c r="B79" s="476"/>
      <c r="C79" s="553" t="s">
        <v>273</v>
      </c>
      <c r="D79" s="1267" t="s">
        <v>349</v>
      </c>
      <c r="E79" s="1267"/>
      <c r="F79" s="1268"/>
      <c r="G79" s="1268"/>
      <c r="H79" s="554"/>
      <c r="I79" s="518"/>
      <c r="J79" s="518" t="s">
        <v>350</v>
      </c>
      <c r="K79" s="555">
        <f>IF(K74=0,0,K61/(K74*1000))</f>
        <v>0</v>
      </c>
      <c r="L79" s="555">
        <f t="shared" ref="L79:P79" si="20">IF(L74=0,0,L61/(L74*1000))</f>
        <v>0</v>
      </c>
      <c r="M79" s="555">
        <f t="shared" si="20"/>
        <v>0</v>
      </c>
      <c r="N79" s="555">
        <f t="shared" si="20"/>
        <v>0</v>
      </c>
      <c r="O79" s="555">
        <f t="shared" si="20"/>
        <v>0</v>
      </c>
      <c r="P79" s="556">
        <f t="shared" si="20"/>
        <v>0</v>
      </c>
    </row>
    <row r="80" spans="1:32" ht="7.5" customHeight="1" x14ac:dyDescent="0.15">
      <c r="A80" s="442"/>
      <c r="B80" s="445"/>
      <c r="C80" s="557"/>
      <c r="D80" s="463"/>
      <c r="E80" s="463"/>
      <c r="F80" s="463"/>
      <c r="G80" s="463"/>
      <c r="H80" s="463"/>
      <c r="I80" s="463"/>
      <c r="J80" s="463"/>
      <c r="K80" s="463"/>
      <c r="L80" s="558"/>
      <c r="M80" s="558"/>
      <c r="N80" s="558"/>
      <c r="O80" s="558"/>
      <c r="P80" s="558"/>
    </row>
    <row r="81" spans="2:11" s="66" customFormat="1" x14ac:dyDescent="0.15">
      <c r="B81" s="442" t="s">
        <v>351</v>
      </c>
      <c r="C81" s="443"/>
      <c r="D81" s="442" t="s">
        <v>352</v>
      </c>
      <c r="E81" s="442"/>
      <c r="F81" s="442"/>
      <c r="G81" s="442"/>
      <c r="H81" s="442"/>
      <c r="I81" s="442"/>
      <c r="J81" s="442"/>
      <c r="K81" s="442"/>
    </row>
    <row r="82" spans="2:11" s="66" customFormat="1" x14ac:dyDescent="0.15">
      <c r="B82" s="442" t="s">
        <v>353</v>
      </c>
      <c r="C82" s="443"/>
      <c r="D82" s="442" t="s">
        <v>354</v>
      </c>
      <c r="E82" s="442"/>
      <c r="F82" s="444"/>
      <c r="G82" s="444"/>
      <c r="H82" s="444"/>
      <c r="I82" s="444"/>
      <c r="J82" s="448"/>
      <c r="K82" s="442"/>
    </row>
  </sheetData>
  <mergeCells count="15">
    <mergeCell ref="D77:G77"/>
    <mergeCell ref="D78:G78"/>
    <mergeCell ref="D79:G79"/>
    <mergeCell ref="D70:J70"/>
    <mergeCell ref="D71:J71"/>
    <mergeCell ref="D72:J72"/>
    <mergeCell ref="D74:G74"/>
    <mergeCell ref="D75:G75"/>
    <mergeCell ref="D76:G76"/>
    <mergeCell ref="D68:H68"/>
    <mergeCell ref="B4:F4"/>
    <mergeCell ref="G4:J4"/>
    <mergeCell ref="B11:B36"/>
    <mergeCell ref="D36:H36"/>
    <mergeCell ref="B38:B67"/>
  </mergeCells>
  <phoneticPr fontId="25"/>
  <pageMargins left="0.23622047244094491" right="0.35433070866141736" top="0.74803149606299213" bottom="0.74803149606299213" header="0.31496062992125984" footer="0.31496062992125984"/>
  <pageSetup paperSize="9" scale="53" orientation="portrait" r:id="rId1"/>
  <headerFooter>
    <oddHeader xml:space="preserve">&amp;R&amp;U開示版・非開示版&amp;U
※上記いずれかに丸をつけてください。
</oddHeader>
  </headerFooter>
  <rowBreaks count="1" manualBreakCount="1">
    <brk id="36" max="17"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EB17D-2172-4075-89C0-6D7DA072D0B3}">
  <sheetPr>
    <tabColor rgb="FF92D050"/>
    <pageSetUpPr fitToPage="1"/>
  </sheetPr>
  <dimension ref="A1:AF82"/>
  <sheetViews>
    <sheetView view="pageBreakPreview" zoomScaleNormal="90" zoomScaleSheetLayoutView="100" workbookViewId="0">
      <pane xSplit="10" ySplit="6" topLeftCell="K7" activePane="bottomRight" state="frozen"/>
      <selection pane="topRight" activeCell="B4" sqref="B4:G4"/>
      <selection pane="bottomLeft" activeCell="B4" sqref="B4:G4"/>
      <selection pane="bottomRight" activeCell="G4" sqref="G4:J4"/>
    </sheetView>
  </sheetViews>
  <sheetFormatPr defaultColWidth="9" defaultRowHeight="13.5" x14ac:dyDescent="0.15"/>
  <cols>
    <col min="1" max="2" width="2.125" style="450" customWidth="1"/>
    <col min="3" max="3" width="5.375" style="560" customWidth="1"/>
    <col min="4" max="5" width="3.125" style="450" customWidth="1"/>
    <col min="6" max="6" width="15.125" style="561" customWidth="1"/>
    <col min="7" max="7" width="8.125" style="561" customWidth="1"/>
    <col min="8" max="8" width="13.125" style="561" customWidth="1"/>
    <col min="9" max="9" width="2.875" style="561" customWidth="1"/>
    <col min="10" max="10" width="13.875" style="562" customWidth="1"/>
    <col min="11" max="15" width="16.625" style="450" customWidth="1"/>
    <col min="16" max="16" width="17.125" style="450" customWidth="1"/>
    <col min="17" max="17" width="3.875" style="450" customWidth="1"/>
    <col min="18" max="18" width="3.875" customWidth="1"/>
    <col min="19" max="31" width="11.125" customWidth="1"/>
    <col min="32" max="32" width="1.625" customWidth="1"/>
  </cols>
  <sheetData>
    <row r="1" spans="1:31" s="66" customFormat="1" ht="29.1" customHeight="1" x14ac:dyDescent="0.15">
      <c r="A1" s="442"/>
      <c r="B1" s="246" t="s">
        <v>355</v>
      </c>
      <c r="C1" s="443"/>
      <c r="D1" s="442"/>
      <c r="E1" s="442"/>
      <c r="F1" s="444"/>
      <c r="G1" s="444"/>
      <c r="H1" s="444"/>
      <c r="I1" s="444"/>
      <c r="J1" s="564"/>
      <c r="K1" s="442"/>
      <c r="L1" s="442"/>
      <c r="M1" s="442"/>
      <c r="N1" s="442"/>
      <c r="O1" s="442"/>
      <c r="P1" s="442"/>
      <c r="Q1" s="442"/>
    </row>
    <row r="2" spans="1:31" s="64" customFormat="1" ht="16.5" customHeight="1" x14ac:dyDescent="0.15">
      <c r="A2" s="445"/>
      <c r="B2" s="368" t="s">
        <v>222</v>
      </c>
      <c r="C2" s="446"/>
      <c r="D2" s="445"/>
      <c r="E2" s="445"/>
      <c r="F2" s="444"/>
      <c r="G2" s="444"/>
      <c r="H2" s="451" t="s">
        <v>356</v>
      </c>
      <c r="I2" s="444"/>
      <c r="J2" s="447"/>
      <c r="K2" s="445"/>
      <c r="L2" s="445"/>
      <c r="M2" s="445"/>
      <c r="N2" s="445"/>
      <c r="O2" s="445"/>
      <c r="P2" s="445"/>
      <c r="Q2" s="445"/>
    </row>
    <row r="3" spans="1:31" ht="12" customHeight="1" thickBot="1" x14ac:dyDescent="0.2">
      <c r="A3" s="442"/>
      <c r="B3" s="442"/>
      <c r="C3" s="443"/>
      <c r="D3" s="442"/>
      <c r="E3" s="442"/>
      <c r="F3" s="444"/>
      <c r="G3" s="444"/>
      <c r="H3" s="444"/>
      <c r="I3" s="444"/>
      <c r="J3" s="448"/>
      <c r="K3" s="442"/>
      <c r="L3" s="442"/>
      <c r="M3" s="449"/>
      <c r="N3" s="449"/>
      <c r="O3" s="449"/>
      <c r="P3" s="449"/>
      <c r="Q3" s="442"/>
      <c r="R3" s="66"/>
      <c r="S3" s="66"/>
      <c r="T3" s="66"/>
      <c r="U3" s="66"/>
      <c r="V3" s="66"/>
      <c r="W3" s="66"/>
      <c r="X3" s="66"/>
      <c r="Y3" s="66"/>
      <c r="Z3" s="66"/>
      <c r="AA3" s="66"/>
      <c r="AB3" s="66"/>
      <c r="AC3" s="66"/>
      <c r="AD3" s="66"/>
      <c r="AE3" s="66"/>
    </row>
    <row r="4" spans="1:31" ht="17.100000000000001" customHeight="1" thickBot="1" x14ac:dyDescent="0.2">
      <c r="B4" s="1254" t="s">
        <v>11</v>
      </c>
      <c r="C4" s="1255"/>
      <c r="D4" s="1255"/>
      <c r="E4" s="1255"/>
      <c r="F4" s="1256"/>
      <c r="G4" s="1257" t="str">
        <f>IF(様式一覧表!D5="","",様式一覧表!D5)</f>
        <v/>
      </c>
      <c r="H4" s="1258"/>
      <c r="I4" s="1258"/>
      <c r="J4" s="1259"/>
      <c r="K4" s="442"/>
      <c r="L4" s="442"/>
      <c r="M4" s="449"/>
      <c r="N4" s="449"/>
      <c r="O4" s="449"/>
      <c r="P4" s="449"/>
      <c r="Q4" s="451"/>
      <c r="R4" s="69"/>
    </row>
    <row r="5" spans="1:31" s="75" customFormat="1" ht="16.5" customHeight="1" thickBot="1" x14ac:dyDescent="0.2">
      <c r="A5" s="452"/>
      <c r="B5" s="453"/>
      <c r="C5" s="454"/>
      <c r="D5" s="453"/>
      <c r="E5" s="453"/>
      <c r="F5" s="453"/>
      <c r="G5" s="453"/>
      <c r="H5" s="453"/>
      <c r="I5" s="453"/>
      <c r="J5" s="453"/>
      <c r="K5" s="454"/>
      <c r="L5" s="454"/>
      <c r="M5" s="454"/>
      <c r="N5" s="454"/>
      <c r="O5" s="454"/>
      <c r="P5" s="455" t="s">
        <v>223</v>
      </c>
      <c r="Q5" s="453"/>
      <c r="R5" s="71"/>
      <c r="S5" s="71"/>
      <c r="T5" s="71"/>
      <c r="U5" s="71"/>
      <c r="V5" s="71"/>
      <c r="W5" s="71"/>
      <c r="X5" s="71"/>
      <c r="Y5" s="71"/>
      <c r="Z5" s="71"/>
      <c r="AA5" s="71"/>
      <c r="AB5" s="71"/>
      <c r="AC5" s="71"/>
      <c r="AD5" s="74"/>
      <c r="AE5" s="74"/>
    </row>
    <row r="6" spans="1:31" ht="51" customHeight="1" thickBot="1" x14ac:dyDescent="0.2">
      <c r="A6" s="442"/>
      <c r="B6" s="456"/>
      <c r="C6" s="457"/>
      <c r="D6" s="458"/>
      <c r="E6" s="458"/>
      <c r="F6" s="459"/>
      <c r="G6" s="459"/>
      <c r="H6" s="459"/>
      <c r="I6" s="459"/>
      <c r="J6" s="460"/>
      <c r="K6" s="76" t="s">
        <v>224</v>
      </c>
      <c r="L6" s="76" t="s">
        <v>225</v>
      </c>
      <c r="M6" s="76" t="s">
        <v>226</v>
      </c>
      <c r="N6" s="76" t="s">
        <v>227</v>
      </c>
      <c r="O6" s="647" t="s">
        <v>228</v>
      </c>
      <c r="P6" s="646" t="s">
        <v>229</v>
      </c>
    </row>
    <row r="7" spans="1:31" ht="18" customHeight="1" x14ac:dyDescent="0.15">
      <c r="A7" s="442"/>
      <c r="B7" s="461" t="s">
        <v>230</v>
      </c>
      <c r="C7" s="462"/>
      <c r="D7" s="463"/>
      <c r="E7" s="463"/>
      <c r="F7" s="464"/>
      <c r="G7" s="464"/>
      <c r="H7" s="464"/>
      <c r="I7" s="464"/>
      <c r="J7" s="465"/>
      <c r="K7" s="466"/>
      <c r="L7" s="466"/>
      <c r="M7" s="467"/>
      <c r="N7" s="467"/>
      <c r="O7" s="467"/>
      <c r="P7" s="468"/>
    </row>
    <row r="8" spans="1:31" ht="16.5" customHeight="1" x14ac:dyDescent="0.15">
      <c r="A8" s="442"/>
      <c r="B8" s="469"/>
      <c r="C8" s="470" t="s">
        <v>231</v>
      </c>
      <c r="D8" s="471" t="s">
        <v>232</v>
      </c>
      <c r="E8" s="471"/>
      <c r="F8" s="472"/>
      <c r="G8" s="472"/>
      <c r="H8" s="472"/>
      <c r="I8" s="472"/>
      <c r="J8" s="473"/>
      <c r="K8" s="781" t="str">
        <f>IF('B-1'!K8="","","【"&amp;(IF(ABS('B-1'!K8)&gt;0,100,"0")&amp;"】"))</f>
        <v/>
      </c>
      <c r="L8" s="474" t="str">
        <f>IF('B-1'!L8="","","【"&amp;(IF('B-1'!L8&gt;='B-1'!K8,ROUND(100+ABS('B-1'!K8-'B-1'!L8)/ABS('B-1'!K8/100),0),ROUND(100-ABS('B-1'!K8-'B-1'!L8)/ABS('B-1'!K8/100),0))&amp;"】"))</f>
        <v/>
      </c>
      <c r="M8" s="474" t="str">
        <f>IF('B-1'!M8="","","【"&amp;(IF('B-1'!M8&gt;='B-1'!K8,ROUND(100+ABS('B-1'!K8-'B-1'!M8)/ABS('B-1'!K8/100),0),ROUND(100-ABS('B-1'!K8-'B-1'!M8)/ABS('B-1'!K8/100),0))&amp;"】"))</f>
        <v/>
      </c>
      <c r="N8" s="474" t="str">
        <f>IF('B-1'!N8="","","【"&amp;(IF('B-1'!N8&gt;='B-1'!K8,ROUND(100+ABS('B-1'!K8-'B-1'!N8)/ABS('B-1'!K8/100),0),ROUND(100-ABS('B-1'!K8-'B-1'!N8)/ABS('B-1'!K8/100),0))&amp;"】"))</f>
        <v/>
      </c>
      <c r="O8" s="474" t="str">
        <f>IF('B-1'!O8="","","【"&amp;(IF('B-1'!O8&gt;='B-1'!K8,ROUND(100+ABS('B-1'!K8-'B-1'!O8)/ABS('B-1'!K8/100),0),ROUND(100-ABS('B-1'!K8-'B-1'!O8)/ABS('B-1'!K8/100),0))&amp;"】"))</f>
        <v/>
      </c>
      <c r="P8" s="475" t="str">
        <f>IF('B-1'!P8="","","【"&amp;(IF('B-1'!P8&gt;='B-1'!K8,ROUND(100+ABS('B-1'!K8-'B-1'!P8)/ABS('B-1'!K8/100),0),ROUND(100-ABS('B-1'!K8-'B-1'!P8)/ABS('B-1'!K8/100),0))&amp;"】"))</f>
        <v/>
      </c>
    </row>
    <row r="9" spans="1:31" ht="16.5" customHeight="1" thickBot="1" x14ac:dyDescent="0.2">
      <c r="A9" s="442"/>
      <c r="B9" s="476"/>
      <c r="C9" s="477" t="s">
        <v>233</v>
      </c>
      <c r="D9" s="478" t="s">
        <v>234</v>
      </c>
      <c r="E9" s="478"/>
      <c r="F9" s="479"/>
      <c r="G9" s="479"/>
      <c r="H9" s="479"/>
      <c r="I9" s="479"/>
      <c r="J9" s="480"/>
      <c r="K9" s="791" t="str">
        <f>IF('B-1'!K9="","","【"&amp;(IF(ABS('B-1'!K9)&gt;0,100,"0")&amp;"】"))</f>
        <v>【0】</v>
      </c>
      <c r="L9" s="790" t="e">
        <f>IF('B-1'!L9="","","【"&amp;(IF('B-1'!L9&gt;='B-1'!K9,ROUND(100+ABS('B-1'!K9-'B-1'!L9)/ABS('B-1'!K9/100),0),ROUND(100-ABS('B-1'!K9-'B-1'!L9)/ABS('B-1'!K9/100),0))&amp;"】"))</f>
        <v>#DIV/0!</v>
      </c>
      <c r="M9" s="790" t="e">
        <f>IF('B-1'!M9="","","【"&amp;(IF('B-1'!M9&gt;='B-1'!K9,ROUND(100+ABS('B-1'!K9-'B-1'!M9)/ABS('B-1'!K9/100),0),ROUND(100-ABS('B-1'!K9-'B-1'!M9)/ABS('B-1'!K9/100),0))&amp;"】"))</f>
        <v>#DIV/0!</v>
      </c>
      <c r="N9" s="790" t="e">
        <f>IF('B-1'!N9="","","【"&amp;(IF('B-1'!N9&gt;='B-1'!K9,ROUND(100+ABS('B-1'!K9-'B-1'!N9)/ABS('B-1'!K9/100),0),ROUND(100-ABS('B-1'!K9-'B-1'!N9)/ABS('B-1'!K9/100),0))&amp;"】"))</f>
        <v>#DIV/0!</v>
      </c>
      <c r="O9" s="790" t="e">
        <f>IF('B-1'!O9="","","【"&amp;(IF('B-1'!O9&gt;='B-1'!K9,ROUND(100+ABS('B-1'!K9-'B-1'!O9)/ABS('B-1'!K9/100),0),ROUND(100-ABS('B-1'!K9-'B-1'!O9)/ABS('B-1'!K9/100),0))&amp;"】"))</f>
        <v>#DIV/0!</v>
      </c>
      <c r="P9" s="789" t="e">
        <f>IF('B-1'!P9="","","【"&amp;(IF('B-1'!P9&gt;='B-1'!K9,ROUND(100+ABS('B-1'!K9-'B-1'!P9)/ABS('B-1'!K9/100),0),ROUND(100-ABS('B-1'!K9-'B-1'!P9)/ABS('B-1'!K9/100),0))&amp;"】"))</f>
        <v>#DIV/0!</v>
      </c>
    </row>
    <row r="10" spans="1:31" ht="18" customHeight="1" x14ac:dyDescent="0.15">
      <c r="A10" s="442"/>
      <c r="B10" s="461" t="s">
        <v>235</v>
      </c>
      <c r="C10" s="462"/>
      <c r="D10" s="463"/>
      <c r="E10" s="463"/>
      <c r="F10" s="464"/>
      <c r="G10" s="464"/>
      <c r="H10" s="464"/>
      <c r="I10" s="464"/>
      <c r="J10" s="483"/>
      <c r="K10" s="484"/>
      <c r="L10" s="484"/>
      <c r="M10" s="485"/>
      <c r="N10" s="485"/>
      <c r="O10" s="485"/>
      <c r="P10" s="486"/>
    </row>
    <row r="11" spans="1:31" ht="16.5" customHeight="1" x14ac:dyDescent="0.15">
      <c r="A11" s="442"/>
      <c r="B11" s="1260"/>
      <c r="C11" s="470" t="s">
        <v>231</v>
      </c>
      <c r="D11" s="471" t="s">
        <v>236</v>
      </c>
      <c r="E11" s="471"/>
      <c r="F11" s="472"/>
      <c r="G11" s="472"/>
      <c r="H11" s="472"/>
      <c r="I11" s="472"/>
      <c r="J11" s="487" t="s">
        <v>237</v>
      </c>
      <c r="K11" s="781" t="str">
        <f>IF('B-1'!K11="","","【"&amp;(IF(ABS('B-1'!K11)&gt;0,100,"0")&amp;"】"))</f>
        <v/>
      </c>
      <c r="L11" s="474" t="str">
        <f>IF('B-1'!L11="","","【"&amp;(IF('B-1'!L11&gt;='B-1'!K11,ROUND(100+ABS('B-1'!K11-'B-1'!L11)/ABS('B-1'!K11/100),0),ROUND(100-ABS('B-1'!K11-'B-1'!L11)/ABS('B-1'!K11/100),0))&amp;"】"))</f>
        <v/>
      </c>
      <c r="M11" s="474" t="str">
        <f>IF('B-1'!M11="","","【"&amp;(IF('B-1'!M11&gt;='B-1'!K11,ROUND(100+ABS('B-1'!K11-'B-1'!M11)/ABS('B-1'!K11/100),0),ROUND(100-ABS('B-1'!K11-'B-1'!M11)/ABS('B-1'!K11/100),0))&amp;"】"))</f>
        <v/>
      </c>
      <c r="N11" s="474" t="str">
        <f>IF('B-1'!N11="","","【"&amp;(IF('B-1'!N11&gt;='B-1'!K11,ROUND(100+ABS('B-1'!K11-'B-1'!N11)/ABS('B-1'!K11/100),0),ROUND(100-ABS('B-1'!K11-'B-1'!N11)/ABS('B-1'!K11/100),0))&amp;"】"))</f>
        <v/>
      </c>
      <c r="O11" s="474" t="str">
        <f>IF('B-1'!O11="","","【"&amp;(IF('B-1'!O11&gt;='B-1'!K11,ROUND(100+ABS('B-1'!K11-'B-1'!O11)/ABS('B-1'!K11/100),0),ROUND(100-ABS('B-1'!K11-'B-1'!O11)/ABS('B-1'!K11/100),0))&amp;"】"))</f>
        <v/>
      </c>
      <c r="P11" s="475" t="str">
        <f>IF('B-1'!P11="","","【"&amp;(IF('B-1'!P11&gt;='B-1'!K11,ROUND(100+ABS('B-1'!K11-'B-1'!P11)/ABS('B-1'!K11/100),0),ROUND(100-ABS('B-1'!K11-'B-1'!P11)/ABS('B-1'!K11/100),0))&amp;"】"))</f>
        <v/>
      </c>
    </row>
    <row r="12" spans="1:31" ht="16.5" customHeight="1" x14ac:dyDescent="0.15">
      <c r="A12" s="442"/>
      <c r="B12" s="1260"/>
      <c r="C12" s="488" t="s">
        <v>233</v>
      </c>
      <c r="D12" s="489" t="s">
        <v>238</v>
      </c>
      <c r="E12" s="489"/>
      <c r="F12" s="490"/>
      <c r="G12" s="490"/>
      <c r="H12" s="490"/>
      <c r="I12" s="490"/>
      <c r="J12" s="491" t="s">
        <v>239</v>
      </c>
      <c r="K12" s="783" t="str">
        <f>IF('B-1'!K12="","","【"&amp;(IF(ABS('B-1'!K12)&gt;0,100,"0")&amp;"】"))</f>
        <v>【0】</v>
      </c>
      <c r="L12" s="492" t="e">
        <f>IF('B-1'!L12="","","【"&amp;(IF('B-1'!L12&gt;='B-1'!K12,ROUND(100+ABS('B-1'!K12-'B-1'!L12)/ABS('B-1'!K12/100),0),ROUND(100-ABS('B-1'!K12-'B-1'!L12)/ABS('B-1'!K12/100),0))&amp;"】"))</f>
        <v>#DIV/0!</v>
      </c>
      <c r="M12" s="492" t="e">
        <f>IF('B-1'!M12="","","【"&amp;(IF('B-1'!M12&gt;='B-1'!K12,ROUND(100+ABS('B-1'!K12-'B-1'!M12)/ABS('B-1'!K12/100),0),ROUND(100-ABS('B-1'!K12-'B-1'!M12)/ABS('B-1'!K12/100),0))&amp;"】"))</f>
        <v>#DIV/0!</v>
      </c>
      <c r="N12" s="492" t="e">
        <f>IF('B-1'!N12="","","【"&amp;(IF('B-1'!N12&gt;='B-1'!K12,ROUND(100+ABS('B-1'!K12-'B-1'!N12)/ABS('B-1'!K12/100),0),ROUND(100-ABS('B-1'!K12-'B-1'!N12)/ABS('B-1'!K12/100),0))&amp;"】"))</f>
        <v>#DIV/0!</v>
      </c>
      <c r="O12" s="492" t="e">
        <f>IF('B-1'!O12="","","【"&amp;(IF('B-1'!O12&gt;='B-1'!K12,ROUND(100+ABS('B-1'!K12-'B-1'!O12)/ABS('B-1'!K12/100),0),ROUND(100-ABS('B-1'!K12-'B-1'!O12)/ABS('B-1'!K12/100),0))&amp;"】"))</f>
        <v>#DIV/0!</v>
      </c>
      <c r="P12" s="493" t="e">
        <f>IF('B-1'!P12="","","【"&amp;(IF('B-1'!P12&gt;='B-1'!K12,ROUND(100+ABS('B-1'!K12-'B-1'!P12)/ABS('B-1'!K12/100),0),ROUND(100-ABS('B-1'!K12-'B-1'!P12)/ABS('B-1'!K12/100),0))&amp;"】"))</f>
        <v>#DIV/0!</v>
      </c>
    </row>
    <row r="13" spans="1:31" ht="16.5" customHeight="1" x14ac:dyDescent="0.15">
      <c r="A13" s="442"/>
      <c r="B13" s="1260"/>
      <c r="C13" s="494"/>
      <c r="D13" s="495" t="s">
        <v>240</v>
      </c>
      <c r="E13" s="496"/>
      <c r="F13" s="497"/>
      <c r="G13" s="472"/>
      <c r="H13" s="490"/>
      <c r="I13" s="490"/>
      <c r="J13" s="491" t="s">
        <v>241</v>
      </c>
      <c r="K13" s="781" t="str">
        <f>IF('B-1'!K13="","","【"&amp;(IF(ABS('B-1'!K13)&gt;0,100,"0")&amp;"】"))</f>
        <v/>
      </c>
      <c r="L13" s="474" t="str">
        <f>IF('B-1'!L13="","","【"&amp;(IF('B-1'!L13&gt;='B-1'!K13,ROUND(100+ABS('B-1'!K13-'B-1'!L13)/ABS('B-1'!K13/100),0),ROUND(100-ABS('B-1'!K13-'B-1'!L13)/ABS('B-1'!K13/100),0))&amp;"】"))</f>
        <v/>
      </c>
      <c r="M13" s="474" t="str">
        <f>IF('B-1'!M13="","","【"&amp;(IF('B-1'!M13&gt;='B-1'!K13,ROUND(100+ABS('B-1'!K13-'B-1'!M13)/ABS('B-1'!K13/100),0),ROUND(100-ABS('B-1'!K13-'B-1'!M13)/ABS('B-1'!K13/100),0))&amp;"】"))</f>
        <v/>
      </c>
      <c r="N13" s="474" t="str">
        <f>IF('B-1'!N13="","","【"&amp;(IF('B-1'!N13&gt;='B-1'!K13,ROUND(100+ABS('B-1'!K13-'B-1'!N13)/ABS('B-1'!K13/100),0),ROUND(100-ABS('B-1'!K13-'B-1'!N13)/ABS('B-1'!K13/100),0))&amp;"】"))</f>
        <v/>
      </c>
      <c r="O13" s="474" t="str">
        <f>IF('B-1'!O13="","","【"&amp;(IF('B-1'!O13&gt;='B-1'!K13,ROUND(100+ABS('B-1'!K13-'B-1'!O13)/ABS('B-1'!K13/100),0),ROUND(100-ABS('B-1'!K13-'B-1'!O13)/ABS('B-1'!K13/100),0))&amp;"】"))</f>
        <v/>
      </c>
      <c r="P13" s="475" t="str">
        <f>IF('B-1'!P13="","","【"&amp;(IF('B-1'!P13&gt;='B-1'!K13,ROUND(100+ABS('B-1'!K13-'B-1'!P13)/ABS('B-1'!K13/100),0),ROUND(100-ABS('B-1'!K13-'B-1'!P13)/ABS('B-1'!K13/100),0))&amp;"】"))</f>
        <v/>
      </c>
    </row>
    <row r="14" spans="1:31" ht="16.5" customHeight="1" x14ac:dyDescent="0.15">
      <c r="A14" s="442"/>
      <c r="B14" s="1260"/>
      <c r="C14" s="494"/>
      <c r="D14" s="496" t="s">
        <v>242</v>
      </c>
      <c r="E14" s="489"/>
      <c r="F14" s="472"/>
      <c r="G14" s="472"/>
      <c r="H14" s="472"/>
      <c r="I14" s="472"/>
      <c r="J14" s="487" t="s">
        <v>243</v>
      </c>
      <c r="K14" s="781" t="str">
        <f>IF('B-1'!K14="","","【"&amp;(IF(ABS('B-1'!K14)&gt;0,100,"0")&amp;"】"))</f>
        <v/>
      </c>
      <c r="L14" s="474" t="str">
        <f>IF('B-1'!L14="","","【"&amp;(IF('B-1'!L14&gt;='B-1'!K14,ROUND(100+ABS('B-1'!K14-'B-1'!L14)/ABS('B-1'!K14/100),0),ROUND(100-ABS('B-1'!K14-'B-1'!L14)/ABS('B-1'!K14/100),0))&amp;"】"))</f>
        <v/>
      </c>
      <c r="M14" s="474" t="str">
        <f>IF('B-1'!M14="","","【"&amp;(IF('B-1'!M14&gt;='B-1'!K14,ROUND(100+ABS('B-1'!K14-'B-1'!M14)/ABS('B-1'!K14/100),0),ROUND(100-ABS('B-1'!K14-'B-1'!M14)/ABS('B-1'!K14/100),0))&amp;"】"))</f>
        <v/>
      </c>
      <c r="N14" s="474" t="str">
        <f>IF('B-1'!N14="","","【"&amp;(IF('B-1'!N14&gt;='B-1'!K14,ROUND(100+ABS('B-1'!K14-'B-1'!N14)/ABS('B-1'!K14/100),0),ROUND(100-ABS('B-1'!K14-'B-1'!N14)/ABS('B-1'!K14/100),0))&amp;"】"))</f>
        <v/>
      </c>
      <c r="O14" s="474" t="str">
        <f>IF('B-1'!O14="","","【"&amp;(IF('B-1'!O14&gt;='B-1'!K14,ROUND(100+ABS('B-1'!K14-'B-1'!O14)/ABS('B-1'!K14/100),0),ROUND(100-ABS('B-1'!K14-'B-1'!O14)/ABS('B-1'!K14/100),0))&amp;"】"))</f>
        <v/>
      </c>
      <c r="P14" s="475" t="str">
        <f>IF('B-1'!P14="","","【"&amp;(IF('B-1'!P14&gt;='B-1'!K14,ROUND(100+ABS('B-1'!K14-'B-1'!P14)/ABS('B-1'!K14/100),0),ROUND(100-ABS('B-1'!K14-'B-1'!P14)/ABS('B-1'!K14/100),0))&amp;"】"))</f>
        <v/>
      </c>
    </row>
    <row r="15" spans="1:31" ht="16.5" customHeight="1" x14ac:dyDescent="0.15">
      <c r="A15" s="442"/>
      <c r="B15" s="1260"/>
      <c r="C15" s="488" t="s">
        <v>244</v>
      </c>
      <c r="D15" s="489" t="s">
        <v>245</v>
      </c>
      <c r="E15" s="489"/>
      <c r="F15" s="444"/>
      <c r="G15" s="490"/>
      <c r="H15" s="490"/>
      <c r="I15" s="490"/>
      <c r="J15" s="491" t="s">
        <v>246</v>
      </c>
      <c r="K15" s="783" t="str">
        <f>IF('B-1'!K15="","","【"&amp;(IF(ABS('B-1'!K15)&gt;0,100,"0")&amp;"】"))</f>
        <v>【0】</v>
      </c>
      <c r="L15" s="492" t="e">
        <f>IF('B-1'!L15="","","【"&amp;(IF('B-1'!L15&gt;='B-1'!K15,ROUND(100+ABS('B-1'!K15-'B-1'!L15)/ABS('B-1'!K15/100),0),ROUND(100-ABS('B-1'!K15-'B-1'!L15)/ABS('B-1'!K15/100),0))&amp;"】"))</f>
        <v>#DIV/0!</v>
      </c>
      <c r="M15" s="492" t="e">
        <f>IF('B-1'!M15="","","【"&amp;(IF('B-1'!M15&gt;='B-1'!K15,ROUND(100+ABS('B-1'!K15-'B-1'!M15)/ABS('B-1'!K15/100),0),ROUND(100-ABS('B-1'!K15-'B-1'!M15)/ABS('B-1'!K15/100),0))&amp;"】"))</f>
        <v>#DIV/0!</v>
      </c>
      <c r="N15" s="492" t="e">
        <f>IF('B-1'!N15="","","【"&amp;(IF('B-1'!N15&gt;='B-1'!K15,ROUND(100+ABS('B-1'!K15-'B-1'!N15)/ABS('B-1'!K15/100),0),ROUND(100-ABS('B-1'!K15-'B-1'!N15)/ABS('B-1'!K15/100),0))&amp;"】"))</f>
        <v>#DIV/0!</v>
      </c>
      <c r="O15" s="492" t="e">
        <f>IF('B-1'!O15="","","【"&amp;(IF('B-1'!O15&gt;='B-1'!K15,ROUND(100+ABS('B-1'!K15-'B-1'!O15)/ABS('B-1'!K15/100),0),ROUND(100-ABS('B-1'!K15-'B-1'!O15)/ABS('B-1'!K15/100),0))&amp;"】"))</f>
        <v>#DIV/0!</v>
      </c>
      <c r="P15" s="493" t="e">
        <f>IF('B-1'!P15="","","【"&amp;(IF('B-1'!P15&gt;='B-1'!K15,ROUND(100+ABS('B-1'!K15-'B-1'!P15)/ABS('B-1'!K15/100),0),ROUND(100-ABS('B-1'!K15-'B-1'!P15)/ABS('B-1'!K15/100),0))&amp;"】"))</f>
        <v>#DIV/0!</v>
      </c>
    </row>
    <row r="16" spans="1:31" ht="16.5" customHeight="1" x14ac:dyDescent="0.15">
      <c r="A16" s="442"/>
      <c r="B16" s="1260"/>
      <c r="C16" s="494"/>
      <c r="D16" s="495" t="s">
        <v>240</v>
      </c>
      <c r="E16" s="496"/>
      <c r="F16" s="497"/>
      <c r="G16" s="472"/>
      <c r="H16" s="490"/>
      <c r="I16" s="490"/>
      <c r="J16" s="491" t="s">
        <v>247</v>
      </c>
      <c r="K16" s="781" t="str">
        <f>IF('B-1'!K16="","","【"&amp;(IF(ABS('B-1'!K16)&gt;0,100,"0")&amp;"】"))</f>
        <v/>
      </c>
      <c r="L16" s="474" t="str">
        <f>IF('B-1'!L16="","","【"&amp;(IF('B-1'!L16&gt;='B-1'!K16,ROUND(100+ABS('B-1'!K16-'B-1'!L16)/ABS('B-1'!K16/100),0),ROUND(100-ABS('B-1'!K16-'B-1'!L16)/ABS('B-1'!K16/100),0))&amp;"】"))</f>
        <v/>
      </c>
      <c r="M16" s="474" t="str">
        <f>IF('B-1'!M16="","","【"&amp;(IF('B-1'!M16&gt;='B-1'!K16,ROUND(100+ABS('B-1'!K16-'B-1'!M16)/ABS('B-1'!K16/100),0),ROUND(100-ABS('B-1'!K16-'B-1'!M16)/ABS('B-1'!K16/100),0))&amp;"】"))</f>
        <v/>
      </c>
      <c r="N16" s="474" t="str">
        <f>IF('B-1'!N16="","","【"&amp;(IF('B-1'!N16&gt;='B-1'!K16,ROUND(100+ABS('B-1'!K16-'B-1'!N16)/ABS('B-1'!K16/100),0),ROUND(100-ABS('B-1'!K16-'B-1'!N16)/ABS('B-1'!K16/100),0))&amp;"】"))</f>
        <v/>
      </c>
      <c r="O16" s="474" t="str">
        <f>IF('B-1'!O16="","","【"&amp;(IF('B-1'!O16&gt;='B-1'!K16,ROUND(100+ABS('B-1'!K16-'B-1'!O16)/ABS('B-1'!K16/100),0),ROUND(100-ABS('B-1'!K16-'B-1'!O16)/ABS('B-1'!K16/100),0))&amp;"】"))</f>
        <v/>
      </c>
      <c r="P16" s="475" t="str">
        <f>IF('B-1'!P16="","","【"&amp;(IF('B-1'!P16&gt;='B-1'!K16,ROUND(100+ABS('B-1'!K16-'B-1'!P16)/ABS('B-1'!K16/100),0),ROUND(100-ABS('B-1'!K16-'B-1'!P16)/ABS('B-1'!K16/100),0))&amp;"】"))</f>
        <v/>
      </c>
    </row>
    <row r="17" spans="1:32" ht="16.5" customHeight="1" x14ac:dyDescent="0.15">
      <c r="A17" s="442"/>
      <c r="B17" s="1260"/>
      <c r="C17" s="498"/>
      <c r="D17" s="563" t="s">
        <v>242</v>
      </c>
      <c r="E17" s="496"/>
      <c r="F17" s="497"/>
      <c r="G17" s="472"/>
      <c r="H17" s="472"/>
      <c r="I17" s="472"/>
      <c r="J17" s="487" t="s">
        <v>248</v>
      </c>
      <c r="K17" s="781" t="str">
        <f>IF('B-1'!K17="","","【"&amp;(IF(ABS('B-1'!K17)&gt;0,100,"0")&amp;"】"))</f>
        <v/>
      </c>
      <c r="L17" s="474" t="str">
        <f>IF('B-1'!L17="","","【"&amp;(IF('B-1'!L17&gt;='B-1'!K17,ROUND(100+ABS('B-1'!K17-'B-1'!L17)/ABS('B-1'!K17/100),0),ROUND(100-ABS('B-1'!K17-'B-1'!L17)/ABS('B-1'!K17/100),0))&amp;"】"))</f>
        <v/>
      </c>
      <c r="M17" s="474" t="str">
        <f>IF('B-1'!M17="","","【"&amp;(IF('B-1'!M17&gt;='B-1'!K17,ROUND(100+ABS('B-1'!K17-'B-1'!M17)/ABS('B-1'!K17/100),0),ROUND(100-ABS('B-1'!K17-'B-1'!M17)/ABS('B-1'!K17/100),0))&amp;"】"))</f>
        <v/>
      </c>
      <c r="N17" s="474" t="str">
        <f>IF('B-1'!N17="","","【"&amp;(IF('B-1'!N17&gt;='B-1'!K17,ROUND(100+ABS('B-1'!K17-'B-1'!N17)/ABS('B-1'!K17/100),0),ROUND(100-ABS('B-1'!K17-'B-1'!N17)/ABS('B-1'!K17/100),0))&amp;"】"))</f>
        <v/>
      </c>
      <c r="O17" s="474" t="str">
        <f>IF('B-1'!O17="","","【"&amp;(IF('B-1'!O17&gt;='B-1'!K17,ROUND(100+ABS('B-1'!K17-'B-1'!O17)/ABS('B-1'!K17/100),0),ROUND(100-ABS('B-1'!K17-'B-1'!O17)/ABS('B-1'!K17/100),0))&amp;"】"))</f>
        <v/>
      </c>
      <c r="P17" s="475" t="str">
        <f>IF('B-1'!P17="","","【"&amp;(IF('B-1'!P17&gt;='B-1'!K17,ROUND(100+ABS('B-1'!K17-'B-1'!P17)/ABS('B-1'!K17/100),0),ROUND(100-ABS('B-1'!K17-'B-1'!P17)/ABS('B-1'!K17/100),0))&amp;"】"))</f>
        <v/>
      </c>
    </row>
    <row r="18" spans="1:32" s="450" customFormat="1" ht="16.5" customHeight="1" x14ac:dyDescent="0.15">
      <c r="A18" s="442"/>
      <c r="B18" s="1260"/>
      <c r="C18" s="498"/>
      <c r="D18" s="502" t="s">
        <v>249</v>
      </c>
      <c r="E18" s="471"/>
      <c r="F18" s="472"/>
      <c r="G18" s="472"/>
      <c r="H18" s="472"/>
      <c r="I18" s="472"/>
      <c r="J18" s="487" t="s">
        <v>250</v>
      </c>
      <c r="K18" s="781" t="str">
        <f>IF('B-1'!K18="","","【"&amp;(IF(ABS('B-1'!K18)&gt;0,100,"0")&amp;"】"))</f>
        <v/>
      </c>
      <c r="L18" s="474" t="str">
        <f>IF('B-1'!L18="","","【"&amp;(IF('B-1'!L18&gt;='B-1'!K18,ROUND(100+ABS('B-1'!K18-'B-1'!L18)/ABS('B-1'!K18/100),0),ROUND(100-ABS('B-1'!K18-'B-1'!L18)/ABS('B-1'!K18/100),0))&amp;"】"))</f>
        <v/>
      </c>
      <c r="M18" s="474" t="str">
        <f>IF('B-1'!M18="","","【"&amp;(IF('B-1'!M18&gt;='B-1'!K18,ROUND(100+ABS('B-1'!K18-'B-1'!M18)/ABS('B-1'!K18/100),0),ROUND(100-ABS('B-1'!K18-'B-1'!M18)/ABS('B-1'!K18/100),0))&amp;"】"))</f>
        <v/>
      </c>
      <c r="N18" s="474" t="str">
        <f>IF('B-1'!N18="","","【"&amp;(IF('B-1'!N18&gt;='B-1'!K18,ROUND(100+ABS('B-1'!K18-'B-1'!N18)/ABS('B-1'!K18/100),0),ROUND(100-ABS('B-1'!K18-'B-1'!N18)/ABS('B-1'!K18/100),0))&amp;"】"))</f>
        <v/>
      </c>
      <c r="O18" s="474" t="str">
        <f>IF('B-1'!O18="","","【"&amp;(IF('B-1'!O18&gt;='B-1'!K18,ROUND(100+ABS('B-1'!K18-'B-1'!O18)/ABS('B-1'!K18/100),0),ROUND(100-ABS('B-1'!K18-'B-1'!O18)/ABS('B-1'!K18/100),0))&amp;"】"))</f>
        <v/>
      </c>
      <c r="P18" s="475" t="str">
        <f>IF('B-1'!P18="","","【"&amp;(IF('B-1'!P18&gt;='B-1'!K18,ROUND(100+ABS('B-1'!K18-'B-1'!P18)/ABS('B-1'!K18/100),0),ROUND(100-ABS('B-1'!K18-'B-1'!P18)/ABS('B-1'!K18/100),0))&amp;"】"))</f>
        <v/>
      </c>
      <c r="R18"/>
      <c r="S18"/>
      <c r="T18"/>
      <c r="U18"/>
      <c r="V18"/>
      <c r="W18"/>
      <c r="X18"/>
      <c r="Y18"/>
      <c r="Z18"/>
      <c r="AA18"/>
      <c r="AB18"/>
      <c r="AC18"/>
      <c r="AD18"/>
      <c r="AE18"/>
      <c r="AF18"/>
    </row>
    <row r="19" spans="1:32" s="450" customFormat="1" ht="16.5" customHeight="1" x14ac:dyDescent="0.15">
      <c r="A19" s="442"/>
      <c r="B19" s="1260"/>
      <c r="C19" s="488" t="s">
        <v>251</v>
      </c>
      <c r="D19" s="489" t="s">
        <v>252</v>
      </c>
      <c r="E19" s="442"/>
      <c r="F19" s="503"/>
      <c r="G19" s="504"/>
      <c r="H19" s="490"/>
      <c r="I19" s="490"/>
      <c r="J19" s="505" t="s">
        <v>253</v>
      </c>
      <c r="K19" s="783" t="str">
        <f>IF('B-1'!K19="","","【"&amp;(IF(ABS('B-1'!K19)&gt;0,100,"0")&amp;"】"))</f>
        <v>【0】</v>
      </c>
      <c r="L19" s="492" t="e">
        <f>IF('B-1'!L19="","","【"&amp;(IF('B-1'!L19&gt;='B-1'!K19,ROUND(100+ABS('B-1'!K19-'B-1'!L19)/ABS('B-1'!K19/100),0),ROUND(100-ABS('B-1'!K19-'B-1'!L19)/ABS('B-1'!K19/100),0))&amp;"】"))</f>
        <v>#DIV/0!</v>
      </c>
      <c r="M19" s="492" t="e">
        <f>IF('B-1'!M19="","","【"&amp;(IF('B-1'!M19&gt;='B-1'!K19,ROUND(100+ABS('B-1'!K19-'B-1'!M19)/ABS('B-1'!K19/100),0),ROUND(100-ABS('B-1'!K19-'B-1'!M19)/ABS('B-1'!K19/100),0))&amp;"】"))</f>
        <v>#DIV/0!</v>
      </c>
      <c r="N19" s="492" t="e">
        <f>IF('B-1'!N19="","","【"&amp;(IF('B-1'!N19&gt;='B-1'!K19,ROUND(100+ABS('B-1'!K19-'B-1'!N19)/ABS('B-1'!K19/100),0),ROUND(100-ABS('B-1'!K19-'B-1'!N19)/ABS('B-1'!K19/100),0))&amp;"】"))</f>
        <v>#DIV/0!</v>
      </c>
      <c r="O19" s="492" t="e">
        <f>IF('B-1'!O19="","","【"&amp;(IF('B-1'!O19&gt;='B-1'!K19,ROUND(100+ABS('B-1'!K19-'B-1'!O19)/ABS('B-1'!K19/100),0),ROUND(100-ABS('B-1'!K19-'B-1'!O19)/ABS('B-1'!K19/100),0))&amp;"】"))</f>
        <v>#DIV/0!</v>
      </c>
      <c r="P19" s="493" t="e">
        <f>IF('B-1'!P19="","","【"&amp;(IF('B-1'!P19&gt;='B-1'!K19,ROUND(100+ABS('B-1'!K19-'B-1'!P19)/ABS('B-1'!K19/100),0),ROUND(100-ABS('B-1'!K19-'B-1'!P19)/ABS('B-1'!K19/100),0))&amp;"】"))</f>
        <v>#DIV/0!</v>
      </c>
      <c r="R19"/>
      <c r="S19"/>
      <c r="T19"/>
      <c r="U19"/>
      <c r="V19"/>
      <c r="W19"/>
      <c r="X19"/>
      <c r="Y19"/>
      <c r="Z19"/>
      <c r="AA19"/>
      <c r="AB19"/>
      <c r="AC19"/>
      <c r="AD19"/>
      <c r="AE19"/>
      <c r="AF19"/>
    </row>
    <row r="20" spans="1:32" s="450" customFormat="1" ht="16.5" customHeight="1" x14ac:dyDescent="0.15">
      <c r="A20" s="442"/>
      <c r="B20" s="1260"/>
      <c r="C20" s="494"/>
      <c r="D20" s="495" t="s">
        <v>240</v>
      </c>
      <c r="E20" s="496"/>
      <c r="F20" s="497"/>
      <c r="G20" s="472"/>
      <c r="H20" s="490"/>
      <c r="I20" s="490"/>
      <c r="J20" s="491" t="s">
        <v>254</v>
      </c>
      <c r="K20" s="781" t="str">
        <f>IF('B-1'!K20="","","【"&amp;(IF(ABS('B-1'!K20)&gt;0,100,"0")&amp;"】"))</f>
        <v/>
      </c>
      <c r="L20" s="474" t="str">
        <f>IF('B-1'!L20="","","【"&amp;(IF('B-1'!L20&gt;='B-1'!K20,ROUND(100+ABS('B-1'!K20-'B-1'!L20)/ABS('B-1'!K20/100),0),ROUND(100-ABS('B-1'!K20-'B-1'!L20)/ABS('B-1'!K20/100),0))&amp;"】"))</f>
        <v/>
      </c>
      <c r="M20" s="474" t="str">
        <f>IF('B-1'!M20="","","【"&amp;(IF('B-1'!M20&gt;='B-1'!K20,ROUND(100+ABS('B-1'!K20-'B-1'!M20)/ABS('B-1'!K20/100),0),ROUND(100-ABS('B-1'!K20-'B-1'!M20)/ABS('B-1'!K20/100),0))&amp;"】"))</f>
        <v/>
      </c>
      <c r="N20" s="474" t="str">
        <f>IF('B-1'!N20="","","【"&amp;(IF('B-1'!N20&gt;='B-1'!K20,ROUND(100+ABS('B-1'!K20-'B-1'!N20)/ABS('B-1'!K20/100),0),ROUND(100-ABS('B-1'!K20-'B-1'!N20)/ABS('B-1'!K20/100),0))&amp;"】"))</f>
        <v/>
      </c>
      <c r="O20" s="474" t="str">
        <f>IF('B-1'!O20="","","【"&amp;(IF('B-1'!O20&gt;='B-1'!K20,ROUND(100+ABS('B-1'!K20-'B-1'!O20)/ABS('B-1'!K20/100),0),ROUND(100-ABS('B-1'!K20-'B-1'!O20)/ABS('B-1'!K20/100),0))&amp;"】"))</f>
        <v/>
      </c>
      <c r="P20" s="475" t="str">
        <f>IF('B-1'!P20="","","【"&amp;(IF('B-1'!P20&gt;='B-1'!K20,ROUND(100+ABS('B-1'!K20-'B-1'!P20)/ABS('B-1'!K20/100),0),ROUND(100-ABS('B-1'!K20-'B-1'!P20)/ABS('B-1'!K20/100),0))&amp;"】"))</f>
        <v/>
      </c>
      <c r="R20"/>
      <c r="S20"/>
      <c r="T20"/>
      <c r="U20"/>
      <c r="V20"/>
      <c r="W20"/>
      <c r="X20"/>
      <c r="Y20"/>
      <c r="Z20"/>
      <c r="AA20"/>
      <c r="AB20"/>
      <c r="AC20"/>
      <c r="AD20"/>
      <c r="AE20"/>
      <c r="AF20"/>
    </row>
    <row r="21" spans="1:32" s="450" customFormat="1" ht="16.5" customHeight="1" x14ac:dyDescent="0.15">
      <c r="A21" s="442"/>
      <c r="B21" s="1260"/>
      <c r="C21" s="498"/>
      <c r="D21" s="495" t="s">
        <v>242</v>
      </c>
      <c r="E21" s="496"/>
      <c r="F21" s="497"/>
      <c r="G21" s="472"/>
      <c r="H21" s="472"/>
      <c r="I21" s="472"/>
      <c r="J21" s="487" t="s">
        <v>255</v>
      </c>
      <c r="K21" s="781" t="str">
        <f>IF('B-1'!K21="","","【"&amp;(IF(ABS('B-1'!K21)&gt;0,100,"0")&amp;"】"))</f>
        <v/>
      </c>
      <c r="L21" s="474" t="str">
        <f>IF('B-1'!L21="","","【"&amp;(IF('B-1'!L21&gt;='B-1'!K21,ROUND(100+ABS('B-1'!K21-'B-1'!L21)/ABS('B-1'!K21/100),0),ROUND(100-ABS('B-1'!K21-'B-1'!L21)/ABS('B-1'!K21/100),0))&amp;"】"))</f>
        <v/>
      </c>
      <c r="M21" s="474" t="str">
        <f>IF('B-1'!M21="","","【"&amp;(IF('B-1'!M21&gt;='B-1'!K21,ROUND(100+ABS('B-1'!K21-'B-1'!M21)/ABS('B-1'!K21/100),0),ROUND(100-ABS('B-1'!K21-'B-1'!M21)/ABS('B-1'!K21/100),0))&amp;"】"))</f>
        <v/>
      </c>
      <c r="N21" s="474" t="str">
        <f>IF('B-1'!N21="","","【"&amp;(IF('B-1'!N21&gt;='B-1'!K21,ROUND(100+ABS('B-1'!K21-'B-1'!N21)/ABS('B-1'!K21/100),0),ROUND(100-ABS('B-1'!K21-'B-1'!N21)/ABS('B-1'!K21/100),0))&amp;"】"))</f>
        <v/>
      </c>
      <c r="O21" s="474" t="str">
        <f>IF('B-1'!O21="","","【"&amp;(IF('B-1'!O21&gt;='B-1'!K21,ROUND(100+ABS('B-1'!K21-'B-1'!O21)/ABS('B-1'!K21/100),0),ROUND(100-ABS('B-1'!K21-'B-1'!O21)/ABS('B-1'!K21/100),0))&amp;"】"))</f>
        <v/>
      </c>
      <c r="P21" s="475" t="str">
        <f>IF('B-1'!P21="","","【"&amp;(IF('B-1'!P21&gt;='B-1'!K21,ROUND(100+ABS('B-1'!K21-'B-1'!P21)/ABS('B-1'!K21/100),0),ROUND(100-ABS('B-1'!K21-'B-1'!P21)/ABS('B-1'!K21/100),0))&amp;"】"))</f>
        <v/>
      </c>
      <c r="R21"/>
      <c r="S21"/>
      <c r="T21"/>
      <c r="U21"/>
      <c r="V21"/>
      <c r="W21"/>
      <c r="X21"/>
      <c r="Y21"/>
      <c r="Z21"/>
      <c r="AA21"/>
      <c r="AB21"/>
      <c r="AC21"/>
      <c r="AD21"/>
      <c r="AE21"/>
      <c r="AF21"/>
    </row>
    <row r="22" spans="1:32" s="450" customFormat="1" ht="16.5" customHeight="1" x14ac:dyDescent="0.15">
      <c r="A22" s="442"/>
      <c r="B22" s="1260"/>
      <c r="C22" s="506"/>
      <c r="D22" s="507" t="s">
        <v>249</v>
      </c>
      <c r="E22" s="471"/>
      <c r="F22" s="472"/>
      <c r="G22" s="472"/>
      <c r="H22" s="472"/>
      <c r="I22" s="472"/>
      <c r="J22" s="487" t="s">
        <v>256</v>
      </c>
      <c r="K22" s="781" t="str">
        <f>IF('B-1'!K22="","","【"&amp;(IF(ABS('B-1'!K22)&gt;0,100,"0")&amp;"】"))</f>
        <v/>
      </c>
      <c r="L22" s="474" t="str">
        <f>IF('B-1'!L22="","","【"&amp;(IF('B-1'!L22&gt;='B-1'!K22,ROUND(100+ABS('B-1'!K22-'B-1'!L22)/ABS('B-1'!K22/100),0),ROUND(100-ABS('B-1'!K22-'B-1'!L22)/ABS('B-1'!K22/100),0))&amp;"】"))</f>
        <v/>
      </c>
      <c r="M22" s="474" t="str">
        <f>IF('B-1'!M22="","","【"&amp;(IF('B-1'!M22&gt;='B-1'!K22,ROUND(100+ABS('B-1'!K22-'B-1'!M22)/ABS('B-1'!K22/100),0),ROUND(100-ABS('B-1'!K22-'B-1'!M22)/ABS('B-1'!K22/100),0))&amp;"】"))</f>
        <v/>
      </c>
      <c r="N22" s="474" t="str">
        <f>IF('B-1'!N22="","","【"&amp;(IF('B-1'!N22&gt;='B-1'!K22,ROUND(100+ABS('B-1'!K22-'B-1'!N22)/ABS('B-1'!K22/100),0),ROUND(100-ABS('B-1'!K22-'B-1'!N22)/ABS('B-1'!K22/100),0))&amp;"】"))</f>
        <v/>
      </c>
      <c r="O22" s="474" t="str">
        <f>IF('B-1'!O22="","","【"&amp;(IF('B-1'!O22&gt;='B-1'!K22,ROUND(100+ABS('B-1'!K22-'B-1'!O22)/ABS('B-1'!K22/100),0),ROUND(100-ABS('B-1'!K22-'B-1'!O22)/ABS('B-1'!K22/100),0))&amp;"】"))</f>
        <v/>
      </c>
      <c r="P22" s="475" t="str">
        <f>IF('B-1'!P22="","","【"&amp;(IF('B-1'!P22&gt;='B-1'!K22,ROUND(100+ABS('B-1'!K22-'B-1'!P22)/ABS('B-1'!K22/100),0),ROUND(100-ABS('B-1'!K22-'B-1'!P22)/ABS('B-1'!K22/100),0))&amp;"】"))</f>
        <v/>
      </c>
      <c r="R22"/>
      <c r="S22"/>
      <c r="T22"/>
      <c r="U22"/>
      <c r="V22"/>
      <c r="W22"/>
      <c r="X22"/>
      <c r="Y22"/>
      <c r="Z22"/>
      <c r="AA22"/>
      <c r="AB22"/>
      <c r="AC22"/>
      <c r="AD22"/>
      <c r="AE22"/>
      <c r="AF22"/>
    </row>
    <row r="23" spans="1:32" s="450" customFormat="1" ht="16.5" customHeight="1" x14ac:dyDescent="0.15">
      <c r="A23" s="442"/>
      <c r="B23" s="1260"/>
      <c r="C23" s="488" t="s">
        <v>257</v>
      </c>
      <c r="D23" s="489" t="s">
        <v>258</v>
      </c>
      <c r="E23" s="489"/>
      <c r="F23" s="490"/>
      <c r="G23" s="490"/>
      <c r="H23" s="490"/>
      <c r="I23" s="490"/>
      <c r="J23" s="491" t="s">
        <v>259</v>
      </c>
      <c r="K23" s="779" t="str">
        <f>IF('B-1'!K23="","","【"&amp;(IF(ABS('B-1'!K23)&gt;0,100,"0")&amp;"】"))</f>
        <v>【0】</v>
      </c>
      <c r="L23" s="508" t="e">
        <f>IF('B-1'!L23="","","【"&amp;(IF('B-1'!L23&gt;='B-1'!K23,ROUND(100+ABS('B-1'!K23-'B-1'!L23)/ABS('B-1'!K23/100),0),ROUND(100-ABS('B-1'!K23-'B-1'!L23)/ABS('B-1'!K23/100),0))&amp;"】"))</f>
        <v>#DIV/0!</v>
      </c>
      <c r="M23" s="508" t="e">
        <f>IF('B-1'!M23="","","【"&amp;(IF('B-1'!M23&gt;='B-1'!K23,ROUND(100+ABS('B-1'!K23-'B-1'!M23)/ABS('B-1'!K23/100),0),ROUND(100-ABS('B-1'!K23-'B-1'!M23)/ABS('B-1'!K23/100),0))&amp;"】"))</f>
        <v>#DIV/0!</v>
      </c>
      <c r="N23" s="508" t="e">
        <f>IF('B-1'!N23="","","【"&amp;(IF('B-1'!N23&gt;='B-1'!K23,ROUND(100+ABS('B-1'!K23-'B-1'!N23)/ABS('B-1'!K23/100),0),ROUND(100-ABS('B-1'!K23-'B-1'!N23)/ABS('B-1'!K23/100),0))&amp;"】"))</f>
        <v>#DIV/0!</v>
      </c>
      <c r="O23" s="508" t="e">
        <f>IF('B-1'!O23="","","【"&amp;(IF('B-1'!O23&gt;='B-1'!K23,ROUND(100+ABS('B-1'!K23-'B-1'!O23)/ABS('B-1'!K23/100),0),ROUND(100-ABS('B-1'!K23-'B-1'!O23)/ABS('B-1'!K23/100),0))&amp;"】"))</f>
        <v>#DIV/0!</v>
      </c>
      <c r="P23" s="509" t="e">
        <f>IF('B-1'!P23="","","【"&amp;(IF('B-1'!P23&gt;='B-1'!K23,ROUND(100+ABS('B-1'!K23-'B-1'!P23)/ABS('B-1'!K23/100),0),ROUND(100-ABS('B-1'!K23-'B-1'!P23)/ABS('B-1'!K23/100),0))&amp;"】"))</f>
        <v>#DIV/0!</v>
      </c>
      <c r="R23"/>
      <c r="S23"/>
      <c r="T23"/>
      <c r="U23"/>
      <c r="V23"/>
      <c r="W23"/>
      <c r="X23"/>
      <c r="Y23"/>
      <c r="Z23"/>
      <c r="AA23"/>
      <c r="AB23"/>
      <c r="AC23"/>
      <c r="AD23"/>
      <c r="AE23"/>
      <c r="AF23"/>
    </row>
    <row r="24" spans="1:32" s="450" customFormat="1" ht="16.5" customHeight="1" x14ac:dyDescent="0.15">
      <c r="A24" s="442"/>
      <c r="B24" s="1260"/>
      <c r="C24" s="494"/>
      <c r="D24" s="495" t="s">
        <v>240</v>
      </c>
      <c r="E24" s="563"/>
      <c r="F24" s="507"/>
      <c r="G24" s="472"/>
      <c r="H24" s="490"/>
      <c r="I24" s="490"/>
      <c r="J24" s="491" t="s">
        <v>260</v>
      </c>
      <c r="K24" s="782" t="str">
        <f>IF('B-1'!K24="","","【"&amp;(IF(ABS('B-1'!K24)&gt;0,100,"0")&amp;"】"))</f>
        <v>【0】</v>
      </c>
      <c r="L24" s="510" t="e">
        <f>IF('B-1'!L24="","","【"&amp;(IF('B-1'!L24&gt;='B-1'!K24,ROUND(100+ABS('B-1'!K24-'B-1'!L24)/ABS('B-1'!K24/100),0),ROUND(100-ABS('B-1'!K24-'B-1'!L24)/ABS('B-1'!K24/100),0))&amp;"】"))</f>
        <v>#DIV/0!</v>
      </c>
      <c r="M24" s="510" t="e">
        <f>IF('B-1'!M24="","","【"&amp;(IF('B-1'!M24&gt;='B-1'!K24,ROUND(100+ABS('B-1'!K24-'B-1'!M24)/ABS('B-1'!K24/100),0),ROUND(100-ABS('B-1'!K24-'B-1'!M24)/ABS('B-1'!K24/100),0))&amp;"】"))</f>
        <v>#DIV/0!</v>
      </c>
      <c r="N24" s="510" t="e">
        <f>IF('B-1'!N24="","","【"&amp;(IF('B-1'!N24&gt;='B-1'!K24,ROUND(100+ABS('B-1'!K24-'B-1'!N24)/ABS('B-1'!K24/100),0),ROUND(100-ABS('B-1'!K24-'B-1'!N24)/ABS('B-1'!K24/100),0))&amp;"】"))</f>
        <v>#DIV/0!</v>
      </c>
      <c r="O24" s="510" t="e">
        <f>IF('B-1'!O24="","","【"&amp;(IF('B-1'!O24&gt;='B-1'!K24,ROUND(100+ABS('B-1'!K24-'B-1'!O24)/ABS('B-1'!K24/100),0),ROUND(100-ABS('B-1'!K24-'B-1'!O24)/ABS('B-1'!K24/100),0))&amp;"】"))</f>
        <v>#DIV/0!</v>
      </c>
      <c r="P24" s="511" t="e">
        <f>IF('B-1'!P24="","","【"&amp;(IF('B-1'!P24&gt;='B-1'!K24,ROUND(100+ABS('B-1'!K24-'B-1'!P24)/ABS('B-1'!K24/100),0),ROUND(100-ABS('B-1'!K24-'B-1'!P24)/ABS('B-1'!K24/100),0))&amp;"】"))</f>
        <v>#DIV/0!</v>
      </c>
      <c r="R24"/>
      <c r="S24"/>
      <c r="T24"/>
      <c r="U24"/>
      <c r="V24"/>
      <c r="W24"/>
      <c r="X24"/>
      <c r="Y24"/>
      <c r="Z24"/>
      <c r="AA24"/>
      <c r="AB24"/>
      <c r="AC24"/>
      <c r="AD24"/>
      <c r="AE24"/>
      <c r="AF24"/>
    </row>
    <row r="25" spans="1:32" s="450" customFormat="1" ht="16.5" customHeight="1" x14ac:dyDescent="0.15">
      <c r="A25" s="442"/>
      <c r="B25" s="1260"/>
      <c r="C25" s="498"/>
      <c r="D25" s="512"/>
      <c r="E25" s="513" t="s">
        <v>261</v>
      </c>
      <c r="F25" s="507"/>
      <c r="G25" s="514"/>
      <c r="H25" s="514"/>
      <c r="I25" s="514"/>
      <c r="J25" s="487" t="s">
        <v>262</v>
      </c>
      <c r="K25" s="781" t="str">
        <f>IF('B-1'!K25="","","【"&amp;(IF(ABS('B-1'!K25)&gt;0,100,"0")&amp;"】"))</f>
        <v/>
      </c>
      <c r="L25" s="474" t="str">
        <f>IF('B-1'!L25="","","【"&amp;(IF('B-1'!L25&gt;='B-1'!K25,ROUND(100+ABS('B-1'!K25-'B-1'!L25)/ABS('B-1'!K25/100),0),ROUND(100-ABS('B-1'!K25-'B-1'!L25)/ABS('B-1'!K25/100),0))&amp;"】"))</f>
        <v/>
      </c>
      <c r="M25" s="474" t="str">
        <f>IF('B-1'!M25="","","【"&amp;(IF('B-1'!M25&gt;='B-1'!K25,ROUND(100+ABS('B-1'!K25-'B-1'!M25)/ABS('B-1'!K25/100),0),ROUND(100-ABS('B-1'!K25-'B-1'!M25)/ABS('B-1'!K25/100),0))&amp;"】"))</f>
        <v/>
      </c>
      <c r="N25" s="474" t="str">
        <f>IF('B-1'!N25="","","【"&amp;(IF('B-1'!N25&gt;='B-1'!K25,ROUND(100+ABS('B-1'!K25-'B-1'!N25)/ABS('B-1'!K25/100),0),ROUND(100-ABS('B-1'!K25-'B-1'!N25)/ABS('B-1'!K25/100),0))&amp;"】"))</f>
        <v/>
      </c>
      <c r="O25" s="474" t="str">
        <f>IF('B-1'!O25="","","【"&amp;(IF('B-1'!O25&gt;='B-1'!K25,ROUND(100+ABS('B-1'!K25-'B-1'!O25)/ABS('B-1'!K25/100),0),ROUND(100-ABS('B-1'!K25-'B-1'!O25)/ABS('B-1'!K25/100),0))&amp;"】"))</f>
        <v/>
      </c>
      <c r="P25" s="475" t="str">
        <f>IF('B-1'!P25="","","【"&amp;(IF('B-1'!P25&gt;='B-1'!K25,ROUND(100+ABS('B-1'!K25-'B-1'!P25)/ABS('B-1'!K25/100),0),ROUND(100-ABS('B-1'!K25-'B-1'!P25)/ABS('B-1'!K25/100),0))&amp;"】"))</f>
        <v/>
      </c>
      <c r="R25"/>
      <c r="S25"/>
      <c r="T25"/>
      <c r="U25"/>
      <c r="V25"/>
      <c r="W25"/>
      <c r="X25"/>
      <c r="Y25"/>
      <c r="Z25"/>
      <c r="AA25"/>
      <c r="AB25"/>
      <c r="AC25"/>
      <c r="AD25"/>
      <c r="AE25"/>
      <c r="AF25"/>
    </row>
    <row r="26" spans="1:32" s="450" customFormat="1" ht="16.5" customHeight="1" x14ac:dyDescent="0.15">
      <c r="A26" s="442"/>
      <c r="B26" s="1260"/>
      <c r="C26" s="498"/>
      <c r="D26" s="512"/>
      <c r="E26" s="502" t="s">
        <v>263</v>
      </c>
      <c r="G26" s="514"/>
      <c r="H26" s="514"/>
      <c r="I26" s="514"/>
      <c r="J26" s="487" t="s">
        <v>264</v>
      </c>
      <c r="K26" s="781" t="str">
        <f>IF('B-1'!K26="","","【"&amp;(IF(ABS('B-1'!K26)&gt;0,100,"0")&amp;"】"))</f>
        <v/>
      </c>
      <c r="L26" s="474" t="str">
        <f>IF('B-1'!L26="","","【"&amp;(IF('B-1'!L26&gt;='B-1'!K26,ROUND(100+ABS('B-1'!K26-'B-1'!L26)/ABS('B-1'!K26/100),0),ROUND(100-ABS('B-1'!K26-'B-1'!L26)/ABS('B-1'!K26/100),0))&amp;"】"))</f>
        <v/>
      </c>
      <c r="M26" s="474" t="str">
        <f>IF('B-1'!M26="","","【"&amp;(IF('B-1'!M26&gt;='B-1'!K26,ROUND(100+ABS('B-1'!K26-'B-1'!M26)/ABS('B-1'!K26/100),0),ROUND(100-ABS('B-1'!K26-'B-1'!M26)/ABS('B-1'!K26/100),0))&amp;"】"))</f>
        <v/>
      </c>
      <c r="N26" s="474" t="str">
        <f>IF('B-1'!N26="","","【"&amp;(IF('B-1'!N26&gt;='B-1'!K26,ROUND(100+ABS('B-1'!K26-'B-1'!N26)/ABS('B-1'!K26/100),0),ROUND(100-ABS('B-1'!K26-'B-1'!N26)/ABS('B-1'!K26/100),0))&amp;"】"))</f>
        <v/>
      </c>
      <c r="O26" s="474" t="str">
        <f>IF('B-1'!O26="","","【"&amp;(IF('B-1'!O26&gt;='B-1'!K26,ROUND(100+ABS('B-1'!K26-'B-1'!O26)/ABS('B-1'!K26/100),0),ROUND(100-ABS('B-1'!K26-'B-1'!O26)/ABS('B-1'!K26/100),0))&amp;"】"))</f>
        <v/>
      </c>
      <c r="P26" s="475" t="str">
        <f>IF('B-1'!P26="","","【"&amp;(IF('B-1'!P26&gt;='B-1'!K26,ROUND(100+ABS('B-1'!K26-'B-1'!P26)/ABS('B-1'!K26/100),0),ROUND(100-ABS('B-1'!K26-'B-1'!P26)/ABS('B-1'!K26/100),0))&amp;"】"))</f>
        <v/>
      </c>
      <c r="R26"/>
      <c r="S26"/>
      <c r="T26"/>
      <c r="U26"/>
      <c r="V26"/>
      <c r="W26"/>
      <c r="X26"/>
      <c r="Y26"/>
      <c r="Z26"/>
      <c r="AA26"/>
      <c r="AB26"/>
      <c r="AC26"/>
      <c r="AD26"/>
      <c r="AE26"/>
      <c r="AF26"/>
    </row>
    <row r="27" spans="1:32" s="450" customFormat="1" ht="16.5" customHeight="1" x14ac:dyDescent="0.15">
      <c r="A27" s="442"/>
      <c r="B27" s="1260"/>
      <c r="C27" s="498"/>
      <c r="D27" s="495" t="s">
        <v>242</v>
      </c>
      <c r="E27" s="496"/>
      <c r="F27" s="640"/>
      <c r="G27" s="641"/>
      <c r="H27" s="641"/>
      <c r="I27" s="514"/>
      <c r="J27" s="487" t="s">
        <v>265</v>
      </c>
      <c r="K27" s="782" t="str">
        <f>IF('B-1'!K27="","","【"&amp;(IF(ABS('B-1'!K27)&gt;0,100,"0")&amp;"】"))</f>
        <v>【0】</v>
      </c>
      <c r="L27" s="510" t="e">
        <f>IF('B-1'!L27="","","【"&amp;(IF('B-1'!L27&gt;='B-1'!K27,ROUND(100+ABS('B-1'!K27-'B-1'!L27)/ABS('B-1'!K27/100),0),ROUND(100-ABS('B-1'!K27-'B-1'!L27)/ABS('B-1'!K27/100),0))&amp;"】"))</f>
        <v>#DIV/0!</v>
      </c>
      <c r="M27" s="510" t="e">
        <f>IF('B-1'!M27="","","【"&amp;(IF('B-1'!M27&gt;='B-1'!K27,ROUND(100+ABS('B-1'!K27-'B-1'!M27)/ABS('B-1'!K27/100),0),ROUND(100-ABS('B-1'!K27-'B-1'!M27)/ABS('B-1'!K27/100),0))&amp;"】"))</f>
        <v>#DIV/0!</v>
      </c>
      <c r="N27" s="510" t="e">
        <f>IF('B-1'!N27="","","【"&amp;(IF('B-1'!N27&gt;='B-1'!K27,ROUND(100+ABS('B-1'!K27-'B-1'!N27)/ABS('B-1'!K27/100),0),ROUND(100-ABS('B-1'!K27-'B-1'!N27)/ABS('B-1'!K27/100),0))&amp;"】"))</f>
        <v>#DIV/0!</v>
      </c>
      <c r="O27" s="510" t="e">
        <f>IF('B-1'!O27="","","【"&amp;(IF('B-1'!O27&gt;='B-1'!K27,ROUND(100+ABS('B-1'!K27-'B-1'!O27)/ABS('B-1'!K27/100),0),ROUND(100-ABS('B-1'!K27-'B-1'!O27)/ABS('B-1'!K27/100),0))&amp;"】"))</f>
        <v>#DIV/0!</v>
      </c>
      <c r="P27" s="511" t="e">
        <f>IF('B-1'!P27="","","【"&amp;(IF('B-1'!P27&gt;='B-1'!K27,ROUND(100+ABS('B-1'!K27-'B-1'!P27)/ABS('B-1'!K27/100),0),ROUND(100-ABS('B-1'!K27-'B-1'!P27)/ABS('B-1'!K27/100),0))&amp;"】"))</f>
        <v>#DIV/0!</v>
      </c>
      <c r="R27"/>
      <c r="S27"/>
      <c r="T27"/>
      <c r="U27"/>
      <c r="V27"/>
      <c r="W27"/>
      <c r="X27"/>
      <c r="Y27"/>
      <c r="Z27"/>
      <c r="AA27"/>
      <c r="AB27"/>
      <c r="AC27"/>
      <c r="AD27"/>
      <c r="AE27"/>
      <c r="AF27"/>
    </row>
    <row r="28" spans="1:32" s="450" customFormat="1" ht="16.5" customHeight="1" x14ac:dyDescent="0.15">
      <c r="A28" s="442"/>
      <c r="B28" s="1260"/>
      <c r="C28" s="498"/>
      <c r="D28" s="502"/>
      <c r="E28" s="515" t="s">
        <v>266</v>
      </c>
      <c r="F28" s="499"/>
      <c r="G28" s="472"/>
      <c r="H28" s="490"/>
      <c r="I28" s="514"/>
      <c r="J28" s="487" t="s">
        <v>267</v>
      </c>
      <c r="K28" s="781" t="str">
        <f>IF('B-1'!K28="","","【"&amp;(IF(ABS('B-1'!K28)&gt;0,100,"0")&amp;"】"))</f>
        <v/>
      </c>
      <c r="L28" s="474" t="str">
        <f>IF('B-1'!L28="","","【"&amp;(IF('B-1'!L28&gt;='B-1'!K28,ROUND(100+ABS('B-1'!K28-'B-1'!L28)/ABS('B-1'!K28/100),0),ROUND(100-ABS('B-1'!K28-'B-1'!L28)/ABS('B-1'!K28/100),0))&amp;"】"))</f>
        <v/>
      </c>
      <c r="M28" s="474" t="str">
        <f>IF('B-1'!M28="","","【"&amp;(IF('B-1'!M28&gt;='B-1'!K28,ROUND(100+ABS('B-1'!K28-'B-1'!M28)/ABS('B-1'!K28/100),0),ROUND(100-ABS('B-1'!K28-'B-1'!M28)/ABS('B-1'!K28/100),0))&amp;"】"))</f>
        <v/>
      </c>
      <c r="N28" s="474" t="str">
        <f>IF('B-1'!N28="","","【"&amp;(IF('B-1'!N28&gt;='B-1'!K28,ROUND(100+ABS('B-1'!K28-'B-1'!N28)/ABS('B-1'!K28/100),0),ROUND(100-ABS('B-1'!K28-'B-1'!N28)/ABS('B-1'!K28/100),0))&amp;"】"))</f>
        <v/>
      </c>
      <c r="O28" s="474" t="str">
        <f>IF('B-1'!O28="","","【"&amp;(IF('B-1'!O28&gt;='B-1'!K28,ROUND(100+ABS('B-1'!K28-'B-1'!O28)/ABS('B-1'!K28/100),0),ROUND(100-ABS('B-1'!K28-'B-1'!O28)/ABS('B-1'!K28/100),0))&amp;"】"))</f>
        <v/>
      </c>
      <c r="P28" s="475" t="str">
        <f>IF('B-1'!P28="","","【"&amp;(IF('B-1'!P28&gt;='B-1'!K28,ROUND(100+ABS('B-1'!K28-'B-1'!P28)/ABS('B-1'!K28/100),0),ROUND(100-ABS('B-1'!K28-'B-1'!P28)/ABS('B-1'!K28/100),0))&amp;"】"))</f>
        <v/>
      </c>
      <c r="R28"/>
      <c r="S28"/>
      <c r="T28"/>
      <c r="U28"/>
      <c r="V28"/>
      <c r="W28"/>
      <c r="X28"/>
      <c r="Y28"/>
      <c r="Z28"/>
      <c r="AA28"/>
      <c r="AB28"/>
      <c r="AC28"/>
      <c r="AD28"/>
      <c r="AE28"/>
      <c r="AF28"/>
    </row>
    <row r="29" spans="1:32" s="450" customFormat="1" ht="16.5" customHeight="1" x14ac:dyDescent="0.15">
      <c r="A29" s="442"/>
      <c r="B29" s="1260"/>
      <c r="C29" s="498"/>
      <c r="D29" s="502"/>
      <c r="E29" s="516" t="s">
        <v>263</v>
      </c>
      <c r="F29" s="499"/>
      <c r="G29" s="500"/>
      <c r="H29" s="500"/>
      <c r="I29" s="514"/>
      <c r="J29" s="487" t="s">
        <v>268</v>
      </c>
      <c r="K29" s="781" t="str">
        <f>IF('B-1'!K29="","","【"&amp;(IF(ABS('B-1'!K29)&gt;0,100,"0")&amp;"】"))</f>
        <v/>
      </c>
      <c r="L29" s="474" t="str">
        <f>IF('B-1'!L29="","","【"&amp;(IF('B-1'!L29&gt;='B-1'!K29,ROUND(100+ABS('B-1'!K29-'B-1'!L29)/ABS('B-1'!K29/100),0),ROUND(100-ABS('B-1'!K29-'B-1'!L29)/ABS('B-1'!K29/100),0))&amp;"】"))</f>
        <v/>
      </c>
      <c r="M29" s="474" t="str">
        <f>IF('B-1'!M29="","","【"&amp;(IF('B-1'!M29&gt;='B-1'!K29,ROUND(100+ABS('B-1'!K29-'B-1'!M29)/ABS('B-1'!K29/100),0),ROUND(100-ABS('B-1'!K29-'B-1'!M29)/ABS('B-1'!K29/100),0))&amp;"】"))</f>
        <v/>
      </c>
      <c r="N29" s="474" t="str">
        <f>IF('B-1'!N29="","","【"&amp;(IF('B-1'!N29&gt;='B-1'!K29,ROUND(100+ABS('B-1'!K29-'B-1'!N29)/ABS('B-1'!K29/100),0),ROUND(100-ABS('B-1'!K29-'B-1'!N29)/ABS('B-1'!K29/100),0))&amp;"】"))</f>
        <v/>
      </c>
      <c r="O29" s="474" t="str">
        <f>IF('B-1'!O29="","","【"&amp;(IF('B-1'!O29&gt;='B-1'!K29,ROUND(100+ABS('B-1'!K29-'B-1'!O29)/ABS('B-1'!K29/100),0),ROUND(100-ABS('B-1'!K29-'B-1'!O29)/ABS('B-1'!K29/100),0))&amp;"】"))</f>
        <v/>
      </c>
      <c r="P29" s="475" t="str">
        <f>IF('B-1'!P29="","","【"&amp;(IF('B-1'!P29&gt;='B-1'!K29,ROUND(100+ABS('B-1'!K29-'B-1'!P29)/ABS('B-1'!K29/100),0),ROUND(100-ABS('B-1'!K29-'B-1'!P29)/ABS('B-1'!K29/100),0))&amp;"】"))</f>
        <v/>
      </c>
      <c r="R29"/>
      <c r="S29"/>
      <c r="T29"/>
      <c r="U29"/>
      <c r="V29"/>
      <c r="W29"/>
      <c r="X29"/>
      <c r="Y29"/>
      <c r="Z29"/>
      <c r="AA29"/>
      <c r="AB29"/>
      <c r="AC29"/>
      <c r="AD29"/>
      <c r="AE29"/>
      <c r="AF29"/>
    </row>
    <row r="30" spans="1:32" s="450" customFormat="1" ht="16.5" customHeight="1" x14ac:dyDescent="0.15">
      <c r="A30" s="442"/>
      <c r="B30" s="1260"/>
      <c r="C30" s="498"/>
      <c r="D30" s="496" t="s">
        <v>249</v>
      </c>
      <c r="E30" s="471"/>
      <c r="F30" s="471"/>
      <c r="G30" s="472"/>
      <c r="H30" s="472"/>
      <c r="I30" s="472"/>
      <c r="J30" s="487" t="s">
        <v>269</v>
      </c>
      <c r="K30" s="779" t="str">
        <f>IF('B-1'!K30="","","【"&amp;(IF(ABS('B-1'!K30)&gt;0,100,"0")&amp;"】"))</f>
        <v>【0】</v>
      </c>
      <c r="L30" s="508" t="e">
        <f>IF('B-1'!L30="","","【"&amp;(IF('B-1'!L30&gt;='B-1'!K30,ROUND(100+ABS('B-1'!K30-'B-1'!L30)/ABS('B-1'!K30/100),0),ROUND(100-ABS('B-1'!K30-'B-1'!L30)/ABS('B-1'!K30/100),0))&amp;"】"))</f>
        <v>#DIV/0!</v>
      </c>
      <c r="M30" s="508" t="e">
        <f>IF('B-1'!M30="","","【"&amp;(IF('B-1'!M30&gt;='B-1'!K30,ROUND(100+ABS('B-1'!K30-'B-1'!M30)/ABS('B-1'!K30/100),0),ROUND(100-ABS('B-1'!K30-'B-1'!M30)/ABS('B-1'!K30/100),0))&amp;"】"))</f>
        <v>#DIV/0!</v>
      </c>
      <c r="N30" s="508" t="e">
        <f>IF('B-1'!N30="","","【"&amp;(IF('B-1'!N30&gt;='B-1'!K30,ROUND(100+ABS('B-1'!K30-'B-1'!N30)/ABS('B-1'!K30/100),0),ROUND(100-ABS('B-1'!K30-'B-1'!N30)/ABS('B-1'!K30/100),0))&amp;"】"))</f>
        <v>#DIV/0!</v>
      </c>
      <c r="O30" s="508" t="e">
        <f>IF('B-1'!O30="","","【"&amp;(IF('B-1'!O30&gt;='B-1'!K30,ROUND(100+ABS('B-1'!K30-'B-1'!O30)/ABS('B-1'!K30/100),0),ROUND(100-ABS('B-1'!K30-'B-1'!O30)/ABS('B-1'!K30/100),0))&amp;"】"))</f>
        <v>#DIV/0!</v>
      </c>
      <c r="P30" s="509" t="e">
        <f>IF('B-1'!P30="","","【"&amp;(IF('B-1'!P30&gt;='B-1'!K30,ROUND(100+ABS('B-1'!K30-'B-1'!P30)/ABS('B-1'!K30/100),0),ROUND(100-ABS('B-1'!K30-'B-1'!P30)/ABS('B-1'!K30/100),0))&amp;"】"))</f>
        <v>#DIV/0!</v>
      </c>
      <c r="R30"/>
      <c r="S30"/>
      <c r="T30"/>
      <c r="U30"/>
      <c r="V30"/>
      <c r="W30"/>
      <c r="X30"/>
      <c r="Y30"/>
      <c r="Z30"/>
      <c r="AA30"/>
      <c r="AB30"/>
      <c r="AC30"/>
      <c r="AD30"/>
      <c r="AE30"/>
      <c r="AF30"/>
    </row>
    <row r="31" spans="1:32" s="450" customFormat="1" ht="16.5" customHeight="1" x14ac:dyDescent="0.15">
      <c r="A31" s="442"/>
      <c r="B31" s="1260"/>
      <c r="C31" s="498"/>
      <c r="D31" s="512"/>
      <c r="E31" s="517" t="s">
        <v>270</v>
      </c>
      <c r="F31" s="499"/>
      <c r="G31" s="514"/>
      <c r="H31" s="514"/>
      <c r="I31" s="514"/>
      <c r="J31" s="487" t="s">
        <v>271</v>
      </c>
      <c r="K31" s="781" t="str">
        <f>IF('B-1'!K31="","","【"&amp;(IF(ABS('B-1'!K31)&gt;0,100,"0")&amp;"】"))</f>
        <v/>
      </c>
      <c r="L31" s="474" t="str">
        <f>IF('B-1'!L31="","","【"&amp;(IF('B-1'!L31&gt;='B-1'!K31,ROUND(100+ABS('B-1'!K31-'B-1'!L31)/ABS('B-1'!K31/100),0),ROUND(100-ABS('B-1'!K31-'B-1'!L31)/ABS('B-1'!K31/100),0))&amp;"】"))</f>
        <v/>
      </c>
      <c r="M31" s="474" t="str">
        <f>IF('B-1'!M31="","","【"&amp;(IF('B-1'!M31&gt;='B-1'!K31,ROUND(100+ABS('B-1'!K31-'B-1'!M31)/ABS('B-1'!K31/100),0),ROUND(100-ABS('B-1'!K31-'B-1'!M31)/ABS('B-1'!K31/100),0))&amp;"】"))</f>
        <v/>
      </c>
      <c r="N31" s="474" t="str">
        <f>IF('B-1'!N31="","","【"&amp;(IF('B-1'!N31&gt;='B-1'!K31,ROUND(100+ABS('B-1'!K31-'B-1'!N31)/ABS('B-1'!K31/100),0),ROUND(100-ABS('B-1'!K31-'B-1'!N31)/ABS('B-1'!K31/100),0))&amp;"】"))</f>
        <v/>
      </c>
      <c r="O31" s="474" t="str">
        <f>IF('B-1'!O31="","","【"&amp;(IF('B-1'!O31&gt;='B-1'!K31,ROUND(100+ABS('B-1'!K31-'B-1'!O31)/ABS('B-1'!K31/100),0),ROUND(100-ABS('B-1'!K31-'B-1'!O31)/ABS('B-1'!K31/100),0))&amp;"】"))</f>
        <v/>
      </c>
      <c r="P31" s="475" t="str">
        <f>IF('B-1'!P31="","","【"&amp;(IF('B-1'!P31&gt;='B-1'!K31,ROUND(100+ABS('B-1'!K31-'B-1'!P31)/ABS('B-1'!K31/100),0),ROUND(100-ABS('B-1'!K31-'B-1'!P31)/ABS('B-1'!K31/100),0))&amp;"】"))</f>
        <v/>
      </c>
      <c r="R31"/>
      <c r="S31"/>
      <c r="T31"/>
      <c r="U31"/>
      <c r="V31"/>
      <c r="W31"/>
      <c r="X31"/>
      <c r="Y31"/>
      <c r="Z31"/>
      <c r="AA31"/>
      <c r="AB31"/>
      <c r="AC31"/>
      <c r="AD31"/>
      <c r="AE31"/>
      <c r="AF31"/>
    </row>
    <row r="32" spans="1:32" s="450" customFormat="1" ht="16.5" customHeight="1" x14ac:dyDescent="0.15">
      <c r="A32" s="442"/>
      <c r="B32" s="1260"/>
      <c r="C32" s="498"/>
      <c r="D32" s="502"/>
      <c r="E32" s="516" t="s">
        <v>263</v>
      </c>
      <c r="F32" s="499"/>
      <c r="G32" s="500"/>
      <c r="H32" s="501"/>
      <c r="I32" s="501"/>
      <c r="J32" s="487" t="s">
        <v>272</v>
      </c>
      <c r="K32" s="781" t="str">
        <f>IF('B-1'!K32="","","【"&amp;(IF(ABS('B-1'!K32)&gt;0,100,"0")&amp;"】"))</f>
        <v/>
      </c>
      <c r="L32" s="474" t="str">
        <f>IF('B-1'!L32="","","【"&amp;(IF('B-1'!L32&gt;='B-1'!K32,ROUND(100+ABS('B-1'!K32-'B-1'!L32)/ABS('B-1'!K32/100),0),ROUND(100-ABS('B-1'!K32-'B-1'!L32)/ABS('B-1'!K32/100),0))&amp;"】"))</f>
        <v/>
      </c>
      <c r="M32" s="474" t="str">
        <f>IF('B-1'!M32="","","【"&amp;(IF('B-1'!M32&gt;='B-1'!K32,ROUND(100+ABS('B-1'!K32-'B-1'!M32)/ABS('B-1'!K32/100),0),ROUND(100-ABS('B-1'!K32-'B-1'!M32)/ABS('B-1'!K32/100),0))&amp;"】"))</f>
        <v/>
      </c>
      <c r="N32" s="474" t="str">
        <f>IF('B-1'!N32="","","【"&amp;(IF('B-1'!N32&gt;='B-1'!K32,ROUND(100+ABS('B-1'!K32-'B-1'!N32)/ABS('B-1'!K32/100),0),ROUND(100-ABS('B-1'!K32-'B-1'!N32)/ABS('B-1'!K32/100),0))&amp;"】"))</f>
        <v/>
      </c>
      <c r="O32" s="474" t="str">
        <f>IF('B-1'!O32="","","【"&amp;(IF('B-1'!O32&gt;='B-1'!K32,ROUND(100+ABS('B-1'!K32-'B-1'!O32)/ABS('B-1'!K32/100),0),ROUND(100-ABS('B-1'!K32-'B-1'!O32)/ABS('B-1'!K32/100),0))&amp;"】"))</f>
        <v/>
      </c>
      <c r="P32" s="475" t="str">
        <f>IF('B-1'!P32="","","【"&amp;(IF('B-1'!P32&gt;='B-1'!K32,ROUND(100+ABS('B-1'!K32-'B-1'!P32)/ABS('B-1'!K32/100),0),ROUND(100-ABS('B-1'!K32-'B-1'!P32)/ABS('B-1'!K32/100),0))&amp;"】"))</f>
        <v/>
      </c>
      <c r="R32"/>
      <c r="S32"/>
      <c r="T32"/>
      <c r="U32"/>
      <c r="V32"/>
      <c r="W32"/>
      <c r="X32"/>
      <c r="Y32"/>
      <c r="Z32"/>
      <c r="AA32"/>
      <c r="AB32"/>
      <c r="AC32"/>
      <c r="AD32"/>
      <c r="AE32"/>
      <c r="AF32"/>
    </row>
    <row r="33" spans="1:32" s="450" customFormat="1" ht="16.5" customHeight="1" x14ac:dyDescent="0.15">
      <c r="A33" s="442"/>
      <c r="B33" s="1260"/>
      <c r="C33" s="488" t="s">
        <v>273</v>
      </c>
      <c r="D33" s="489" t="s">
        <v>274</v>
      </c>
      <c r="E33" s="489"/>
      <c r="F33" s="490"/>
      <c r="G33" s="490"/>
      <c r="H33" s="490"/>
      <c r="I33" s="490"/>
      <c r="J33" s="491" t="s">
        <v>275</v>
      </c>
      <c r="K33" s="788" t="str">
        <f>IF('B-1'!K33="","","【"&amp;(IF(ABS('B-1'!K33)&gt;0,100,"0")&amp;"】"))</f>
        <v/>
      </c>
      <c r="L33" s="787" t="str">
        <f>IF('B-1'!L33="","","【"&amp;(IF('B-1'!L33&gt;='B-1'!K33,ROUND(100+ABS('B-1'!K33-'B-1'!L33)/ABS('B-1'!K33/100),0),ROUND(100-ABS('B-1'!K33-'B-1'!L33)/ABS('B-1'!K33/100),0))&amp;"】"))</f>
        <v/>
      </c>
      <c r="M33" s="787" t="str">
        <f>IF('B-1'!M33="","","【"&amp;(IF('B-1'!M33&gt;='B-1'!K33,ROUND(100+ABS('B-1'!K33-'B-1'!M33)/ABS('B-1'!K33/100),0),ROUND(100-ABS('B-1'!K33-'B-1'!M33)/ABS('B-1'!K33/100),0))&amp;"】"))</f>
        <v/>
      </c>
      <c r="N33" s="787" t="str">
        <f>IF('B-1'!N33="","","【"&amp;(IF('B-1'!N33&gt;='B-1'!K33,ROUND(100+ABS('B-1'!K33-'B-1'!N33)/ABS('B-1'!K33/100),0),ROUND(100-ABS('B-1'!K33-'B-1'!N33)/ABS('B-1'!K33/100),0))&amp;"】"))</f>
        <v/>
      </c>
      <c r="O33" s="787" t="str">
        <f>IF('B-1'!O33="","","【"&amp;(IF('B-1'!O33&gt;='B-1'!K33,ROUND(100+ABS('B-1'!K33-'B-1'!O33)/ABS('B-1'!K33/100),0),ROUND(100-ABS('B-1'!K33-'B-1'!O33)/ABS('B-1'!K33/100),0))&amp;"】"))</f>
        <v/>
      </c>
      <c r="P33" s="786" t="str">
        <f>IF('B-1'!P33="","","【"&amp;(IF('B-1'!P33&gt;='B-1'!K33,ROUND(100+ABS('B-1'!K33-'B-1'!P33)/ABS('B-1'!K33/100),0),ROUND(100-ABS('B-1'!K33-'B-1'!P33)/ABS('B-1'!K33/100),0))&amp;"】"))</f>
        <v/>
      </c>
      <c r="R33"/>
      <c r="S33"/>
      <c r="T33"/>
      <c r="U33"/>
      <c r="V33"/>
      <c r="W33"/>
      <c r="X33"/>
      <c r="Y33"/>
      <c r="Z33"/>
      <c r="AA33"/>
      <c r="AB33"/>
      <c r="AC33"/>
      <c r="AD33"/>
      <c r="AE33"/>
      <c r="AF33"/>
    </row>
    <row r="34" spans="1:32" s="450" customFormat="1" ht="16.5" customHeight="1" x14ac:dyDescent="0.15">
      <c r="A34" s="442"/>
      <c r="B34" s="1260"/>
      <c r="C34" s="470" t="s">
        <v>276</v>
      </c>
      <c r="D34" s="471" t="s">
        <v>357</v>
      </c>
      <c r="E34" s="471"/>
      <c r="F34" s="472"/>
      <c r="G34" s="472"/>
      <c r="H34" s="472"/>
      <c r="I34" s="472"/>
      <c r="J34" s="821" t="s">
        <v>278</v>
      </c>
      <c r="K34" s="788" t="str">
        <f>IF('B-1'!K34="","","【"&amp;(IF(ABS('B-1'!K34)&gt;0,100,"0")&amp;"】"))</f>
        <v/>
      </c>
      <c r="L34" s="787" t="str">
        <f>IF('B-1'!L34="","","【"&amp;(IF('B-1'!L34&gt;='B-1'!K34,ROUND(100+ABS('B-1'!K34-'B-1'!L34)/ABS('B-1'!K34/100),0),ROUND(100-ABS('B-1'!K34-'B-1'!L34)/ABS('B-1'!K34/100),0))&amp;"】"))</f>
        <v/>
      </c>
      <c r="M34" s="787" t="str">
        <f>IF('B-1'!M34="","","【"&amp;(IF('B-1'!M34&gt;='B-1'!K34,ROUND(100+ABS('B-1'!K34-'B-1'!M34)/ABS('B-1'!K34/100),0),ROUND(100-ABS('B-1'!K34-'B-1'!M34)/ABS('B-1'!K34/100),0))&amp;"】"))</f>
        <v/>
      </c>
      <c r="N34" s="787" t="str">
        <f>IF('B-1'!N34="","","【"&amp;(IF('B-1'!N34&gt;='B-1'!K34,ROUND(100+ABS('B-1'!K34-'B-1'!N34)/ABS('B-1'!K34/100),0),ROUND(100-ABS('B-1'!K34-'B-1'!N34)/ABS('B-1'!K34/100),0))&amp;"】"))</f>
        <v/>
      </c>
      <c r="O34" s="787" t="str">
        <f>IF('B-1'!O34="","","【"&amp;(IF('B-1'!O34&gt;='B-1'!K34,ROUND(100+ABS('B-1'!K34-'B-1'!O34)/ABS('B-1'!K34/100),0),ROUND(100-ABS('B-1'!K34-'B-1'!O34)/ABS('B-1'!K34/100),0))&amp;"】"))</f>
        <v/>
      </c>
      <c r="P34" s="786" t="str">
        <f>IF('B-1'!P34="","","【"&amp;(IF('B-1'!P34&gt;='B-1'!K34,ROUND(100+ABS('B-1'!K34-'B-1'!P34)/ABS('B-1'!K34/100),0),ROUND(100-ABS('B-1'!K34-'B-1'!P34)/ABS('B-1'!K34/100),0))&amp;"】"))</f>
        <v/>
      </c>
      <c r="R34"/>
      <c r="S34"/>
      <c r="T34"/>
      <c r="U34"/>
      <c r="V34"/>
      <c r="W34"/>
      <c r="X34"/>
      <c r="Y34"/>
      <c r="Z34"/>
      <c r="AA34"/>
      <c r="AB34"/>
      <c r="AC34"/>
      <c r="AD34"/>
      <c r="AE34"/>
      <c r="AF34"/>
    </row>
    <row r="35" spans="1:32" s="450" customFormat="1" ht="20.25" customHeight="1" thickBot="1" x14ac:dyDescent="0.2">
      <c r="A35" s="442"/>
      <c r="B35" s="1260"/>
      <c r="C35" s="488" t="s">
        <v>279</v>
      </c>
      <c r="D35" s="489" t="s">
        <v>280</v>
      </c>
      <c r="E35" s="489"/>
      <c r="F35" s="501"/>
      <c r="G35" s="501"/>
      <c r="H35" s="501"/>
      <c r="I35" s="501"/>
      <c r="J35" s="846" t="s">
        <v>281</v>
      </c>
      <c r="K35" s="788" t="str">
        <f>IF('B-1'!K35="","","【"&amp;(IF(ABS('B-1'!K35)&gt;0,100,"0")&amp;"】"))</f>
        <v/>
      </c>
      <c r="L35" s="787" t="str">
        <f>IF('B-1'!L35="","","【"&amp;(IF('B-1'!L35&gt;='B-1'!K35,ROUND(100+ABS('B-1'!K35-'B-1'!L35)/ABS('B-1'!K35/100),0),ROUND(100-ABS('B-1'!K35-'B-1'!L35)/ABS('B-1'!K35/100),0))&amp;"】"))</f>
        <v/>
      </c>
      <c r="M35" s="787" t="str">
        <f>IF('B-1'!M35="","","【"&amp;(IF('B-1'!M35&gt;='B-1'!K35,ROUND(100+ABS('B-1'!K35-'B-1'!M35)/ABS('B-1'!K35/100),0),ROUND(100-ABS('B-1'!K35-'B-1'!M35)/ABS('B-1'!K35/100),0))&amp;"】"))</f>
        <v/>
      </c>
      <c r="N35" s="787" t="str">
        <f>IF('B-1'!N35="","","【"&amp;(IF('B-1'!N35&gt;='B-1'!K35,ROUND(100+ABS('B-1'!K35-'B-1'!N35)/ABS('B-1'!K35/100),0),ROUND(100-ABS('B-1'!K35-'B-1'!N35)/ABS('B-1'!K35/100),0))&amp;"】"))</f>
        <v/>
      </c>
      <c r="O35" s="787" t="str">
        <f>IF('B-1'!O35="","","【"&amp;(IF('B-1'!O35&gt;='B-1'!K35,ROUND(100+ABS('B-1'!K35-'B-1'!O35)/ABS('B-1'!K35/100),0),ROUND(100-ABS('B-1'!K35-'B-1'!O35)/ABS('B-1'!K35/100),0))&amp;"】"))</f>
        <v/>
      </c>
      <c r="P35" s="786" t="str">
        <f>IF('B-1'!P35="","","【"&amp;(IF('B-1'!P35&gt;='B-1'!K35,ROUND(100+ABS('B-1'!K35-'B-1'!P35)/ABS('B-1'!K35/100),0),ROUND(100-ABS('B-1'!K35-'B-1'!P35)/ABS('B-1'!K35/100),0))&amp;"】"))</f>
        <v/>
      </c>
      <c r="R35"/>
      <c r="S35"/>
      <c r="T35"/>
      <c r="U35"/>
      <c r="V35"/>
      <c r="W35"/>
      <c r="X35"/>
      <c r="Y35"/>
      <c r="Z35"/>
      <c r="AA35"/>
      <c r="AB35"/>
      <c r="AC35"/>
      <c r="AD35"/>
      <c r="AE35"/>
      <c r="AF35"/>
    </row>
    <row r="36" spans="1:32" s="450" customFormat="1" ht="20.25" customHeight="1" thickBot="1" x14ac:dyDescent="0.2">
      <c r="A36" s="442"/>
      <c r="B36" s="1260"/>
      <c r="C36" s="520" t="s">
        <v>282</v>
      </c>
      <c r="D36" s="1253" t="s">
        <v>283</v>
      </c>
      <c r="E36" s="1253"/>
      <c r="F36" s="1253"/>
      <c r="G36" s="1253"/>
      <c r="H36" s="1253"/>
      <c r="I36" s="521"/>
      <c r="J36" s="522"/>
      <c r="K36" s="775" t="str">
        <f>IF('B-1'!K36="","","【"&amp;(IF(ABS('B-1'!K36)&gt;0,100,"0")&amp;"】"))</f>
        <v>【0】</v>
      </c>
      <c r="L36" s="523" t="e">
        <f>IF('B-1'!L36="","","【"&amp;(IF('B-1'!L36&gt;='B-1'!K36,ROUND(100+ABS('B-1'!K36-'B-1'!L36)/ABS('B-1'!K36/100),0),ROUND(100-ABS('B-1'!K36-'B-1'!L36)/ABS('B-1'!K36/100),0))&amp;"】"))</f>
        <v>#DIV/0!</v>
      </c>
      <c r="M36" s="523" t="e">
        <f>IF('B-1'!M36="","","【"&amp;(IF('B-1'!M36&gt;='B-1'!K36,ROUND(100+ABS('B-1'!K36-'B-1'!M36)/ABS('B-1'!K36/100),0),ROUND(100-ABS('B-1'!K36-'B-1'!M36)/ABS('B-1'!K36/100),0))&amp;"】"))</f>
        <v>#DIV/0!</v>
      </c>
      <c r="N36" s="523" t="e">
        <f>IF('B-1'!N36="","","【"&amp;(IF('B-1'!N36&gt;='B-1'!K36,ROUND(100+ABS('B-1'!K36-'B-1'!N36)/ABS('B-1'!K36/100),0),ROUND(100-ABS('B-1'!K36-'B-1'!N36)/ABS('B-1'!K36/100),0))&amp;"】"))</f>
        <v>#DIV/0!</v>
      </c>
      <c r="O36" s="523" t="e">
        <f>IF('B-1'!O36="","","【"&amp;(IF('B-1'!O36&gt;='B-1'!K36,ROUND(100+ABS('B-1'!K36-'B-1'!O36)/ABS('B-1'!K36/100),0),ROUND(100-ABS('B-1'!K36-'B-1'!O36)/ABS('B-1'!K36/100),0))&amp;"】"))</f>
        <v>#DIV/0!</v>
      </c>
      <c r="P36" s="828" t="e">
        <f>IF('B-1'!P36="","","【"&amp;(IF('B-1'!P36&gt;='B-1'!K36,ROUND(100+ABS('B-1'!K36-'B-1'!P36)/ABS('B-1'!K36/100),0),ROUND(100-ABS('B-1'!K36-'B-1'!P36)/ABS('B-1'!K36/100),0))&amp;"】"))</f>
        <v>#DIV/0!</v>
      </c>
      <c r="R36"/>
      <c r="S36"/>
      <c r="T36"/>
      <c r="U36"/>
      <c r="V36"/>
      <c r="W36"/>
      <c r="X36"/>
      <c r="Y36"/>
      <c r="Z36"/>
      <c r="AA36"/>
      <c r="AB36"/>
      <c r="AC36"/>
      <c r="AD36"/>
      <c r="AE36"/>
      <c r="AF36"/>
    </row>
    <row r="37" spans="1:32" s="450" customFormat="1" ht="18" customHeight="1" x14ac:dyDescent="0.15">
      <c r="A37" s="442"/>
      <c r="B37" s="461" t="s">
        <v>284</v>
      </c>
      <c r="C37" s="524"/>
      <c r="D37" s="525"/>
      <c r="E37" s="525"/>
      <c r="F37" s="526"/>
      <c r="G37" s="526"/>
      <c r="H37" s="526"/>
      <c r="I37" s="526"/>
      <c r="J37" s="465"/>
      <c r="K37" s="527"/>
      <c r="L37" s="785"/>
      <c r="M37" s="785"/>
      <c r="N37" s="785"/>
      <c r="O37" s="785"/>
      <c r="P37" s="784"/>
      <c r="R37"/>
      <c r="S37"/>
      <c r="T37"/>
      <c r="U37"/>
      <c r="V37"/>
      <c r="W37"/>
      <c r="X37"/>
      <c r="Y37"/>
      <c r="Z37"/>
      <c r="AA37"/>
      <c r="AB37"/>
      <c r="AC37"/>
      <c r="AD37"/>
      <c r="AE37"/>
      <c r="AF37"/>
    </row>
    <row r="38" spans="1:32" s="450" customFormat="1" ht="16.5" customHeight="1" x14ac:dyDescent="0.15">
      <c r="A38" s="442"/>
      <c r="B38" s="1262"/>
      <c r="C38" s="470" t="s">
        <v>231</v>
      </c>
      <c r="D38" s="471" t="s">
        <v>285</v>
      </c>
      <c r="E38" s="471"/>
      <c r="F38" s="472"/>
      <c r="G38" s="472"/>
      <c r="H38" s="472"/>
      <c r="I38" s="472"/>
      <c r="J38" s="487" t="s">
        <v>286</v>
      </c>
      <c r="K38" s="781" t="str">
        <f>IF('B-1'!K38="","","【"&amp;(IF(ABS('B-1'!K38)&gt;0,100,"0")&amp;"】"))</f>
        <v/>
      </c>
      <c r="L38" s="474" t="str">
        <f>IF('B-1'!L38="","","【"&amp;(IF('B-1'!L38&gt;='B-1'!K38,ROUND(100+ABS('B-1'!K38-'B-1'!L38)/ABS('B-1'!K38/100),0),ROUND(100-ABS('B-1'!K38-'B-1'!L38)/ABS('B-1'!K38/100),0))&amp;"】"))</f>
        <v/>
      </c>
      <c r="M38" s="474" t="str">
        <f>IF('B-1'!M38="","","【"&amp;(IF('B-1'!M38&gt;='B-1'!K38,ROUND(100+ABS('B-1'!K38-'B-1'!M38)/ABS('B-1'!K38/100),0),ROUND(100-ABS('B-1'!K38-'B-1'!M38)/ABS('B-1'!K38/100),0))&amp;"】"))</f>
        <v/>
      </c>
      <c r="N38" s="474" t="str">
        <f>IF('B-1'!N38="","","【"&amp;(IF('B-1'!N38&gt;='B-1'!K38,ROUND(100+ABS('B-1'!K38-'B-1'!N38)/ABS('B-1'!K38/100),0),ROUND(100-ABS('B-1'!K38-'B-1'!N38)/ABS('B-1'!K38/100),0))&amp;"】"))</f>
        <v/>
      </c>
      <c r="O38" s="620" t="str">
        <f>IF('B-1'!O38="","","【"&amp;(IF('B-1'!O38&gt;='B-1'!K38,ROUND(100+ABS('B-1'!K38-'B-1'!O38)/ABS('B-1'!K38/100),0),ROUND(100-ABS('B-1'!K38-'B-1'!O38)/ABS('B-1'!K38/100),0))&amp;"】"))</f>
        <v/>
      </c>
      <c r="P38" s="475" t="str">
        <f>IF('B-1'!P38="","","【"&amp;(IF('B-1'!P38&gt;='B-1'!K38,ROUND(100+ABS('B-1'!K38-'B-1'!P38)/ABS('B-1'!K38/100),0),ROUND(100-ABS('B-1'!K38-'B-1'!P38)/ABS('B-1'!K38/100),0))&amp;"】"))</f>
        <v/>
      </c>
      <c r="R38"/>
      <c r="S38"/>
      <c r="T38"/>
      <c r="U38"/>
      <c r="V38"/>
      <c r="W38"/>
      <c r="X38"/>
      <c r="Y38"/>
      <c r="Z38"/>
      <c r="AA38"/>
      <c r="AB38"/>
      <c r="AC38"/>
      <c r="AD38"/>
      <c r="AE38"/>
      <c r="AF38"/>
    </row>
    <row r="39" spans="1:32" s="450" customFormat="1" ht="16.5" customHeight="1" x14ac:dyDescent="0.15">
      <c r="A39" s="442"/>
      <c r="B39" s="1263"/>
      <c r="C39" s="488" t="s">
        <v>233</v>
      </c>
      <c r="D39" s="489" t="s">
        <v>287</v>
      </c>
      <c r="E39" s="489"/>
      <c r="F39" s="490"/>
      <c r="G39" s="490"/>
      <c r="H39" s="490"/>
      <c r="I39" s="490"/>
      <c r="J39" s="491" t="s">
        <v>288</v>
      </c>
      <c r="K39" s="783" t="str">
        <f>IF('B-1'!K39="","","【"&amp;(IF(ABS('B-1'!K39)&gt;0,100,"0")&amp;"】"))</f>
        <v>【0】</v>
      </c>
      <c r="L39" s="492" t="e">
        <f>IF('B-1'!L39="","","【"&amp;(IF('B-1'!L39&gt;='B-1'!K39,ROUND(100+ABS('B-1'!K39-'B-1'!L39)/ABS('B-1'!K39/100),0),ROUND(100-ABS('B-1'!K39-'B-1'!L39)/ABS('B-1'!K39/100),0))&amp;"】"))</f>
        <v>#DIV/0!</v>
      </c>
      <c r="M39" s="492" t="e">
        <f>IF('B-1'!M39="","","【"&amp;(IF('B-1'!M39&gt;='B-1'!K39,ROUND(100+ABS('B-1'!K39-'B-1'!M39)/ABS('B-1'!K39/100),0),ROUND(100-ABS('B-1'!K39-'B-1'!M39)/ABS('B-1'!K39/100),0))&amp;"】"))</f>
        <v>#DIV/0!</v>
      </c>
      <c r="N39" s="492" t="e">
        <f>IF('B-1'!N39="","","【"&amp;(IF('B-1'!N39&gt;='B-1'!K39,ROUND(100+ABS('B-1'!K39-'B-1'!N39)/ABS('B-1'!K39/100),0),ROUND(100-ABS('B-1'!K39-'B-1'!N39)/ABS('B-1'!K39/100),0))&amp;"】"))</f>
        <v>#DIV/0!</v>
      </c>
      <c r="O39" s="492" t="e">
        <f>IF('B-1'!O39="","","【"&amp;(IF('B-1'!O39&gt;='B-1'!K39,ROUND(100+ABS('B-1'!K39-'B-1'!O39)/ABS('B-1'!K39/100),0),ROUND(100-ABS('B-1'!K39-'B-1'!O39)/ABS('B-1'!K39/100),0))&amp;"】"))</f>
        <v>#DIV/0!</v>
      </c>
      <c r="P39" s="493" t="e">
        <f>IF('B-1'!P39="","","【"&amp;(IF('B-1'!P39&gt;='B-1'!K39,ROUND(100+ABS('B-1'!K39-'B-1'!P39)/ABS('B-1'!K39/100),0),ROUND(100-ABS('B-1'!K39-'B-1'!P39)/ABS('B-1'!K39/100),0))&amp;"】"))</f>
        <v>#DIV/0!</v>
      </c>
      <c r="R39"/>
      <c r="S39"/>
      <c r="T39"/>
      <c r="U39"/>
      <c r="V39"/>
      <c r="W39"/>
      <c r="X39"/>
      <c r="Y39"/>
      <c r="Z39"/>
      <c r="AA39"/>
      <c r="AB39"/>
      <c r="AC39"/>
      <c r="AD39"/>
      <c r="AE39"/>
      <c r="AF39"/>
    </row>
    <row r="40" spans="1:32" s="450" customFormat="1" ht="16.5" customHeight="1" x14ac:dyDescent="0.15">
      <c r="A40" s="442"/>
      <c r="B40" s="1263"/>
      <c r="C40" s="494"/>
      <c r="D40" s="495" t="s">
        <v>240</v>
      </c>
      <c r="E40" s="496"/>
      <c r="F40" s="497"/>
      <c r="G40" s="472"/>
      <c r="H40" s="490"/>
      <c r="I40" s="490"/>
      <c r="J40" s="491" t="s">
        <v>289</v>
      </c>
      <c r="K40" s="781" t="str">
        <f>IF('B-1'!K40="","","【"&amp;(IF(ABS('B-1'!K40)&gt;0,100,"0")&amp;"】"))</f>
        <v/>
      </c>
      <c r="L40" s="474" t="str">
        <f>IF('B-1'!L40="","","【"&amp;(IF('B-1'!L40&gt;='B-1'!K40,ROUND(100+ABS('B-1'!K40-'B-1'!L40)/ABS('B-1'!K40/100),0),ROUND(100-ABS('B-1'!K40-'B-1'!L40)/ABS('B-1'!K40/100),0))&amp;"】"))</f>
        <v/>
      </c>
      <c r="M40" s="474" t="str">
        <f>IF('B-1'!M40="","","【"&amp;(IF('B-1'!M40&gt;='B-1'!K40,ROUND(100+ABS('B-1'!K40-'B-1'!M40)/ABS('B-1'!K40/100),0),ROUND(100-ABS('B-1'!K40-'B-1'!M40)/ABS('B-1'!K40/100),0))&amp;"】"))</f>
        <v/>
      </c>
      <c r="N40" s="474" t="str">
        <f>IF('B-1'!N40="","","【"&amp;(IF('B-1'!N40&gt;='B-1'!K40,ROUND(100+ABS('B-1'!K40-'B-1'!N40)/ABS('B-1'!K40/100),0),ROUND(100-ABS('B-1'!K40-'B-1'!N40)/ABS('B-1'!K40/100),0))&amp;"】"))</f>
        <v/>
      </c>
      <c r="O40" s="474" t="str">
        <f>IF('B-1'!O40="","","【"&amp;(IF('B-1'!O40&gt;='B-1'!K40,ROUND(100+ABS('B-1'!K40-'B-1'!O40)/ABS('B-1'!K40/100),0),ROUND(100-ABS('B-1'!K40-'B-1'!O40)/ABS('B-1'!K40/100),0))&amp;"】"))</f>
        <v/>
      </c>
      <c r="P40" s="475" t="str">
        <f>IF('B-1'!P40="","","【"&amp;(IF('B-1'!P40&gt;='B-1'!K40,ROUND(100+ABS('B-1'!K40-'B-1'!P40)/ABS('B-1'!K40/100),0),ROUND(100-ABS('B-1'!K40-'B-1'!P40)/ABS('B-1'!K40/100),0))&amp;"】"))</f>
        <v/>
      </c>
      <c r="R40"/>
      <c r="S40"/>
      <c r="T40"/>
      <c r="U40"/>
      <c r="V40"/>
      <c r="W40"/>
      <c r="X40"/>
      <c r="Y40"/>
      <c r="Z40"/>
      <c r="AA40"/>
      <c r="AB40"/>
      <c r="AC40"/>
      <c r="AD40"/>
      <c r="AE40"/>
      <c r="AF40"/>
    </row>
    <row r="41" spans="1:32" s="450" customFormat="1" ht="16.5" customHeight="1" x14ac:dyDescent="0.15">
      <c r="A41" s="442"/>
      <c r="B41" s="1263"/>
      <c r="C41" s="494"/>
      <c r="D41" s="495" t="s">
        <v>242</v>
      </c>
      <c r="E41" s="496"/>
      <c r="F41" s="497"/>
      <c r="G41" s="472"/>
      <c r="H41" s="472"/>
      <c r="I41" s="472"/>
      <c r="J41" s="487" t="s">
        <v>290</v>
      </c>
      <c r="K41" s="781" t="str">
        <f>IF('B-1'!K41="","","【"&amp;(IF(ABS('B-1'!K41)&gt;0,100,"0")&amp;"】"))</f>
        <v/>
      </c>
      <c r="L41" s="474" t="str">
        <f>IF('B-1'!L41="","","【"&amp;(IF('B-1'!L41&gt;='B-1'!K41,ROUND(100+ABS('B-1'!K41-'B-1'!L41)/ABS('B-1'!K41/100),0),ROUND(100-ABS('B-1'!K41-'B-1'!L41)/ABS('B-1'!K41/100),0))&amp;"】"))</f>
        <v/>
      </c>
      <c r="M41" s="474" t="str">
        <f>IF('B-1'!M41="","","【"&amp;(IF('B-1'!M41&gt;='B-1'!K41,ROUND(100+ABS('B-1'!K41-'B-1'!M41)/ABS('B-1'!K41/100),0),ROUND(100-ABS('B-1'!K41-'B-1'!M41)/ABS('B-1'!K41/100),0))&amp;"】"))</f>
        <v/>
      </c>
      <c r="N41" s="474" t="str">
        <f>IF('B-1'!N41="","","【"&amp;(IF('B-1'!N41&gt;='B-1'!K41,ROUND(100+ABS('B-1'!K41-'B-1'!N41)/ABS('B-1'!K41/100),0),ROUND(100-ABS('B-1'!K41-'B-1'!N41)/ABS('B-1'!K41/100),0))&amp;"】"))</f>
        <v/>
      </c>
      <c r="O41" s="474" t="str">
        <f>IF('B-1'!O41="","","【"&amp;(IF('B-1'!O41&gt;='B-1'!K41,ROUND(100+ABS('B-1'!K41-'B-1'!O41)/ABS('B-1'!K41/100),0),ROUND(100-ABS('B-1'!K41-'B-1'!O41)/ABS('B-1'!K41/100),0))&amp;"】"))</f>
        <v/>
      </c>
      <c r="P41" s="475" t="str">
        <f>IF('B-1'!P41="","","【"&amp;(IF('B-1'!P41&gt;='B-1'!K41,ROUND(100+ABS('B-1'!K41-'B-1'!P41)/ABS('B-1'!K41/100),0),ROUND(100-ABS('B-1'!K41-'B-1'!P41)/ABS('B-1'!K41/100),0))&amp;"】"))</f>
        <v/>
      </c>
      <c r="R41"/>
      <c r="S41"/>
      <c r="T41"/>
      <c r="U41"/>
      <c r="V41"/>
      <c r="W41"/>
      <c r="X41"/>
      <c r="Y41"/>
      <c r="Z41"/>
      <c r="AA41"/>
      <c r="AB41"/>
      <c r="AC41"/>
      <c r="AD41"/>
      <c r="AE41"/>
      <c r="AF41"/>
    </row>
    <row r="42" spans="1:32" s="450" customFormat="1" ht="16.5" customHeight="1" x14ac:dyDescent="0.15">
      <c r="A42" s="442"/>
      <c r="B42" s="1263"/>
      <c r="C42" s="488" t="s">
        <v>244</v>
      </c>
      <c r="D42" s="489" t="s">
        <v>291</v>
      </c>
      <c r="E42" s="489"/>
      <c r="F42" s="490"/>
      <c r="G42" s="490"/>
      <c r="H42" s="490"/>
      <c r="I42" s="490"/>
      <c r="J42" s="491" t="s">
        <v>292</v>
      </c>
      <c r="K42" s="783" t="str">
        <f>IF('B-1'!K42="","","【"&amp;(IF(ABS('B-1'!K42)&gt;0,100,"0")&amp;"】"))</f>
        <v>【0】</v>
      </c>
      <c r="L42" s="492" t="e">
        <f>IF('B-1'!L42="","","【"&amp;(IF('B-1'!L42&gt;='B-1'!K42,ROUND(100+ABS('B-1'!K42-'B-1'!L42)/ABS('B-1'!K42/100),0),ROUND(100-ABS('B-1'!K42-'B-1'!L42)/ABS('B-1'!K42/100),0))&amp;"】"))</f>
        <v>#DIV/0!</v>
      </c>
      <c r="M42" s="492" t="e">
        <f>IF('B-1'!M42="","","【"&amp;(IF('B-1'!M42&gt;='B-1'!K42,ROUND(100+ABS('B-1'!K42-'B-1'!M42)/ABS('B-1'!K42/100),0),ROUND(100-ABS('B-1'!K42-'B-1'!M42)/ABS('B-1'!K42/100),0))&amp;"】"))</f>
        <v>#DIV/0!</v>
      </c>
      <c r="N42" s="492" t="e">
        <f>IF('B-1'!N42="","","【"&amp;(IF('B-1'!N42&gt;='B-1'!K42,ROUND(100+ABS('B-1'!K42-'B-1'!N42)/ABS('B-1'!K42/100),0),ROUND(100-ABS('B-1'!K42-'B-1'!N42)/ABS('B-1'!K42/100),0))&amp;"】"))</f>
        <v>#DIV/0!</v>
      </c>
      <c r="O42" s="492" t="e">
        <f>IF('B-1'!O42="","","【"&amp;(IF('B-1'!O42&gt;='B-1'!K42,ROUND(100+ABS('B-1'!K42-'B-1'!O42)/ABS('B-1'!K42/100),0),ROUND(100-ABS('B-1'!K42-'B-1'!O42)/ABS('B-1'!K42/100),0))&amp;"】"))</f>
        <v>#DIV/0!</v>
      </c>
      <c r="P42" s="493" t="e">
        <f>IF('B-1'!P42="","","【"&amp;(IF('B-1'!P42&gt;='B-1'!K42,ROUND(100+ABS('B-1'!K42-'B-1'!P42)/ABS('B-1'!K42/100),0),ROUND(100-ABS('B-1'!K42-'B-1'!P42)/ABS('B-1'!K42/100),0))&amp;"】"))</f>
        <v>#DIV/0!</v>
      </c>
      <c r="R42"/>
      <c r="S42"/>
      <c r="T42"/>
      <c r="U42"/>
      <c r="V42"/>
      <c r="W42"/>
      <c r="X42"/>
      <c r="Y42"/>
      <c r="Z42"/>
      <c r="AA42"/>
      <c r="AB42"/>
      <c r="AC42"/>
      <c r="AD42"/>
      <c r="AE42"/>
      <c r="AF42"/>
    </row>
    <row r="43" spans="1:32" s="450" customFormat="1" ht="16.5" customHeight="1" x14ac:dyDescent="0.15">
      <c r="A43" s="442"/>
      <c r="B43" s="1263"/>
      <c r="C43" s="494"/>
      <c r="D43" s="495" t="s">
        <v>240</v>
      </c>
      <c r="E43" s="496"/>
      <c r="F43" s="497"/>
      <c r="G43" s="472"/>
      <c r="H43" s="490"/>
      <c r="I43" s="490"/>
      <c r="J43" s="491" t="s">
        <v>293</v>
      </c>
      <c r="K43" s="781" t="str">
        <f>IF('B-1'!K43="","","【"&amp;(IF(ABS('B-1'!K43)&gt;0,100,"0")&amp;"】"))</f>
        <v/>
      </c>
      <c r="L43" s="474" t="str">
        <f>IF('B-1'!L43="","","【"&amp;(IF('B-1'!L43&gt;='B-1'!K43,ROUND(100+ABS('B-1'!K43-'B-1'!L43)/ABS('B-1'!K43/100),0),ROUND(100-ABS('B-1'!K43-'B-1'!L43)/ABS('B-1'!K43/100),0))&amp;"】"))</f>
        <v/>
      </c>
      <c r="M43" s="474" t="str">
        <f>IF('B-1'!M43="","","【"&amp;(IF('B-1'!M43&gt;='B-1'!K43,ROUND(100+ABS('B-1'!K43-'B-1'!M43)/ABS('B-1'!K43/100),0),ROUND(100-ABS('B-1'!K43-'B-1'!M43)/ABS('B-1'!K43/100),0))&amp;"】"))</f>
        <v/>
      </c>
      <c r="N43" s="474" t="str">
        <f>IF('B-1'!N43="","","【"&amp;(IF('B-1'!N43&gt;='B-1'!K43,ROUND(100+ABS('B-1'!K43-'B-1'!N43)/ABS('B-1'!K43/100),0),ROUND(100-ABS('B-1'!K43-'B-1'!N43)/ABS('B-1'!K43/100),0))&amp;"】"))</f>
        <v/>
      </c>
      <c r="O43" s="474" t="str">
        <f>IF('B-1'!O43="","","【"&amp;(IF('B-1'!O43&gt;='B-1'!K43,ROUND(100+ABS('B-1'!K43-'B-1'!O43)/ABS('B-1'!K43/100),0),ROUND(100-ABS('B-1'!K43-'B-1'!O43)/ABS('B-1'!K43/100),0))&amp;"】"))</f>
        <v/>
      </c>
      <c r="P43" s="475" t="str">
        <f>IF('B-1'!P43="","","【"&amp;(IF('B-1'!P43&gt;='B-1'!K43,ROUND(100+ABS('B-1'!K43-'B-1'!P43)/ABS('B-1'!K43/100),0),ROUND(100-ABS('B-1'!K43-'B-1'!P43)/ABS('B-1'!K43/100),0))&amp;"】"))</f>
        <v/>
      </c>
      <c r="R43"/>
      <c r="S43"/>
      <c r="T43"/>
      <c r="U43"/>
      <c r="V43"/>
      <c r="W43"/>
      <c r="X43"/>
      <c r="Y43"/>
      <c r="Z43"/>
      <c r="AA43"/>
      <c r="AB43"/>
      <c r="AC43"/>
      <c r="AD43"/>
      <c r="AE43"/>
      <c r="AF43"/>
    </row>
    <row r="44" spans="1:32" ht="16.5" customHeight="1" x14ac:dyDescent="0.15">
      <c r="A44" s="442"/>
      <c r="B44" s="1263"/>
      <c r="C44" s="498"/>
      <c r="D44" s="495" t="s">
        <v>242</v>
      </c>
      <c r="E44" s="496"/>
      <c r="F44" s="497"/>
      <c r="G44" s="472"/>
      <c r="H44" s="472"/>
      <c r="I44" s="472"/>
      <c r="J44" s="487" t="s">
        <v>294</v>
      </c>
      <c r="K44" s="781" t="str">
        <f>IF('B-1'!K44="","","【"&amp;(IF(ABS('B-1'!K44)&gt;0,100,"0")&amp;"】"))</f>
        <v/>
      </c>
      <c r="L44" s="474" t="str">
        <f>IF('B-1'!L44="","","【"&amp;(IF('B-1'!L44&gt;='B-1'!K44,ROUND(100+ABS('B-1'!K44-'B-1'!L44)/ABS('B-1'!K44/100),0),ROUND(100-ABS('B-1'!K44-'B-1'!L44)/ABS('B-1'!K44/100),0))&amp;"】"))</f>
        <v/>
      </c>
      <c r="M44" s="474" t="str">
        <f>IF('B-1'!M44="","","【"&amp;(IF('B-1'!M44&gt;='B-1'!K44,ROUND(100+ABS('B-1'!K44-'B-1'!M44)/ABS('B-1'!K44/100),0),ROUND(100-ABS('B-1'!K44-'B-1'!M44)/ABS('B-1'!K44/100),0))&amp;"】"))</f>
        <v/>
      </c>
      <c r="N44" s="474" t="str">
        <f>IF('B-1'!N44="","","【"&amp;(IF('B-1'!N44&gt;='B-1'!K44,ROUND(100+ABS('B-1'!K44-'B-1'!N44)/ABS('B-1'!K44/100),0),ROUND(100-ABS('B-1'!K44-'B-1'!N44)/ABS('B-1'!K44/100),0))&amp;"】"))</f>
        <v/>
      </c>
      <c r="O44" s="474" t="str">
        <f>IF('B-1'!O44="","","【"&amp;(IF('B-1'!O44&gt;='B-1'!K44,ROUND(100+ABS('B-1'!K44-'B-1'!O44)/ABS('B-1'!K44/100),0),ROUND(100-ABS('B-1'!K44-'B-1'!O44)/ABS('B-1'!K44/100),0))&amp;"】"))</f>
        <v/>
      </c>
      <c r="P44" s="475" t="str">
        <f>IF('B-1'!P44="","","【"&amp;(IF('B-1'!P44&gt;='B-1'!K44,ROUND(100+ABS('B-1'!K44-'B-1'!P44)/ABS('B-1'!K44/100),0),ROUND(100-ABS('B-1'!K44-'B-1'!P44)/ABS('B-1'!K44/100),0))&amp;"】"))</f>
        <v/>
      </c>
    </row>
    <row r="45" spans="1:32" ht="16.5" customHeight="1" x14ac:dyDescent="0.15">
      <c r="A45" s="442"/>
      <c r="B45" s="1263"/>
      <c r="C45" s="498"/>
      <c r="D45" s="496" t="s">
        <v>249</v>
      </c>
      <c r="E45" s="471"/>
      <c r="F45" s="472"/>
      <c r="G45" s="472"/>
      <c r="H45" s="472"/>
      <c r="I45" s="472"/>
      <c r="J45" s="487" t="s">
        <v>295</v>
      </c>
      <c r="K45" s="781" t="str">
        <f>IF('B-1'!K45="","","【"&amp;(IF(ABS('B-1'!K45)&gt;0,100,"0")&amp;"】"))</f>
        <v/>
      </c>
      <c r="L45" s="474" t="str">
        <f>IF('B-1'!L45="","","【"&amp;(IF('B-1'!L45&gt;='B-1'!K45,ROUND(100+ABS('B-1'!K45-'B-1'!L45)/ABS('B-1'!K45/100),0),ROUND(100-ABS('B-1'!K45-'B-1'!L45)/ABS('B-1'!K45/100),0))&amp;"】"))</f>
        <v/>
      </c>
      <c r="M45" s="474" t="str">
        <f>IF('B-1'!M45="","","【"&amp;(IF('B-1'!M45&gt;='B-1'!K45,ROUND(100+ABS('B-1'!K45-'B-1'!M45)/ABS('B-1'!K45/100),0),ROUND(100-ABS('B-1'!K45-'B-1'!M45)/ABS('B-1'!K45/100),0))&amp;"】"))</f>
        <v/>
      </c>
      <c r="N45" s="474" t="str">
        <f>IF('B-1'!N45="","","【"&amp;(IF('B-1'!N45&gt;='B-1'!K45,ROUND(100+ABS('B-1'!K45-'B-1'!N45)/ABS('B-1'!K45/100),0),ROUND(100-ABS('B-1'!K45-'B-1'!N45)/ABS('B-1'!K45/100),0))&amp;"】"))</f>
        <v/>
      </c>
      <c r="O45" s="474" t="str">
        <f>IF('B-1'!O45="","","【"&amp;(IF('B-1'!O45&gt;='B-1'!K45,ROUND(100+ABS('B-1'!K45-'B-1'!O45)/ABS('B-1'!K45/100),0),ROUND(100-ABS('B-1'!K45-'B-1'!O45)/ABS('B-1'!K45/100),0))&amp;"】"))</f>
        <v/>
      </c>
      <c r="P45" s="475" t="str">
        <f>IF('B-1'!P45="","","【"&amp;(IF('B-1'!P45&gt;='B-1'!K45,ROUND(100+ABS('B-1'!K45-'B-1'!P45)/ABS('B-1'!K45/100),0),ROUND(100-ABS('B-1'!K45-'B-1'!P45)/ABS('B-1'!K45/100),0))&amp;"】"))</f>
        <v/>
      </c>
    </row>
    <row r="46" spans="1:32" ht="16.5" customHeight="1" x14ac:dyDescent="0.15">
      <c r="A46" s="442"/>
      <c r="B46" s="1263"/>
      <c r="C46" s="488" t="s">
        <v>251</v>
      </c>
      <c r="D46" s="489" t="s">
        <v>296</v>
      </c>
      <c r="E46" s="442"/>
      <c r="F46" s="503"/>
      <c r="G46" s="529"/>
      <c r="H46" s="530" t="str">
        <f>IF('B-1'!H46="","",'B-1'!H46)</f>
        <v/>
      </c>
      <c r="I46" s="490" t="s">
        <v>153</v>
      </c>
      <c r="J46" s="505" t="s">
        <v>297</v>
      </c>
      <c r="K46" s="783" t="str">
        <f>IF('B-1'!K46="","","【"&amp;(IF(ABS('B-1'!K46)&gt;0,100,"0")&amp;"】"))</f>
        <v>【0】</v>
      </c>
      <c r="L46" s="492" t="e">
        <f>IF('B-1'!L46="","","【"&amp;(IF('B-1'!L46&gt;='B-1'!K46,ROUND(100+ABS('B-1'!K46-'B-1'!L46)/ABS('B-1'!K46/100),0),ROUND(100-ABS('B-1'!K46-'B-1'!L46)/ABS('B-1'!K46/100),0))&amp;"】"))</f>
        <v>#DIV/0!</v>
      </c>
      <c r="M46" s="492" t="e">
        <f>IF('B-1'!M46="","","【"&amp;(IF('B-1'!M46&gt;='B-1'!K46,ROUND(100+ABS('B-1'!K46-'B-1'!M46)/ABS('B-1'!K46/100),0),ROUND(100-ABS('B-1'!K46-'B-1'!M46)/ABS('B-1'!K46/100),0))&amp;"】"))</f>
        <v>#DIV/0!</v>
      </c>
      <c r="N46" s="492" t="e">
        <f>IF('B-1'!N46="","","【"&amp;(IF('B-1'!N46&gt;='B-1'!K46,ROUND(100+ABS('B-1'!K46-'B-1'!N46)/ABS('B-1'!K46/100),0),ROUND(100-ABS('B-1'!K46-'B-1'!N46)/ABS('B-1'!K46/100),0))&amp;"】"))</f>
        <v>#DIV/0!</v>
      </c>
      <c r="O46" s="492" t="e">
        <f>IF('B-1'!O46="","","【"&amp;(IF('B-1'!O46&gt;='B-1'!K46,ROUND(100+ABS('B-1'!K46-'B-1'!O46)/ABS('B-1'!K46/100),0),ROUND(100-ABS('B-1'!K46-'B-1'!O46)/ABS('B-1'!K46/100),0))&amp;"】"))</f>
        <v>#DIV/0!</v>
      </c>
      <c r="P46" s="493" t="e">
        <f>IF('B-1'!P46="","","【"&amp;(IF('B-1'!P46&gt;='B-1'!K46,ROUND(100+ABS('B-1'!K46-'B-1'!P46)/ABS('B-1'!K46/100),0),ROUND(100-ABS('B-1'!K46-'B-1'!P46)/ABS('B-1'!K46/100),0))&amp;"】"))</f>
        <v>#DIV/0!</v>
      </c>
    </row>
    <row r="47" spans="1:32" ht="16.5" customHeight="1" x14ac:dyDescent="0.15">
      <c r="A47" s="442"/>
      <c r="B47" s="1263"/>
      <c r="C47" s="494"/>
      <c r="D47" s="495" t="s">
        <v>240</v>
      </c>
      <c r="E47" s="496"/>
      <c r="F47" s="497"/>
      <c r="G47" s="472"/>
      <c r="H47" s="490"/>
      <c r="I47" s="490"/>
      <c r="J47" s="491" t="s">
        <v>298</v>
      </c>
      <c r="K47" s="781" t="str">
        <f>IF('B-1'!K47="","","【"&amp;(IF(ABS('B-1'!K47)&gt;0,100,"0")&amp;"】"))</f>
        <v/>
      </c>
      <c r="L47" s="474" t="str">
        <f>IF('B-1'!L47="","","【"&amp;(IF('B-1'!L47&gt;='B-1'!K47,ROUND(100+ABS('B-1'!K47-'B-1'!L47)/ABS('B-1'!K47/100),0),ROUND(100-ABS('B-1'!K47-'B-1'!L47)/ABS('B-1'!K47/100),0))&amp;"】"))</f>
        <v/>
      </c>
      <c r="M47" s="474" t="str">
        <f>IF('B-1'!M47="","","【"&amp;(IF('B-1'!M47&gt;='B-1'!K47,ROUND(100+ABS('B-1'!K47-'B-1'!M47)/ABS('B-1'!K47/100),0),ROUND(100-ABS('B-1'!K47-'B-1'!M47)/ABS('B-1'!K47/100),0))&amp;"】"))</f>
        <v/>
      </c>
      <c r="N47" s="474" t="str">
        <f>IF('B-1'!N47="","","【"&amp;(IF('B-1'!N47&gt;='B-1'!K47,ROUND(100+ABS('B-1'!K47-'B-1'!N47)/ABS('B-1'!K47/100),0),ROUND(100-ABS('B-1'!K47-'B-1'!N47)/ABS('B-1'!K47/100),0))&amp;"】"))</f>
        <v/>
      </c>
      <c r="O47" s="474" t="str">
        <f>IF('B-1'!O47="","","【"&amp;(IF('B-1'!O47&gt;='B-1'!K47,ROUND(100+ABS('B-1'!K47-'B-1'!O47)/ABS('B-1'!K47/100),0),ROUND(100-ABS('B-1'!K47-'B-1'!O47)/ABS('B-1'!K47/100),0))&amp;"】"))</f>
        <v/>
      </c>
      <c r="P47" s="475" t="str">
        <f>IF('B-1'!P47="","","【"&amp;(IF('B-1'!P47&gt;='B-1'!K47,ROUND(100+ABS('B-1'!K47-'B-1'!P47)/ABS('B-1'!K47/100),0),ROUND(100-ABS('B-1'!K47-'B-1'!P47)/ABS('B-1'!K47/100),0))&amp;"】"))</f>
        <v/>
      </c>
    </row>
    <row r="48" spans="1:32" ht="16.5" customHeight="1" x14ac:dyDescent="0.15">
      <c r="A48" s="442"/>
      <c r="B48" s="1263"/>
      <c r="C48" s="498"/>
      <c r="D48" s="495" t="s">
        <v>242</v>
      </c>
      <c r="E48" s="496"/>
      <c r="F48" s="497"/>
      <c r="G48" s="472"/>
      <c r="H48" s="472"/>
      <c r="I48" s="472"/>
      <c r="J48" s="487" t="s">
        <v>299</v>
      </c>
      <c r="K48" s="781" t="str">
        <f>IF('B-1'!K48="","","【"&amp;(IF(ABS('B-1'!K48)&gt;0,100,"0")&amp;"】"))</f>
        <v/>
      </c>
      <c r="L48" s="474" t="str">
        <f>IF('B-1'!L48="","","【"&amp;(IF('B-1'!L48&gt;='B-1'!K48,ROUND(100+ABS('B-1'!K48-'B-1'!L48)/ABS('B-1'!K48/100),0),ROUND(100-ABS('B-1'!K48-'B-1'!L48)/ABS('B-1'!K48/100),0))&amp;"】"))</f>
        <v/>
      </c>
      <c r="M48" s="474" t="str">
        <f>IF('B-1'!M48="","","【"&amp;(IF('B-1'!M48&gt;='B-1'!K48,ROUND(100+ABS('B-1'!K48-'B-1'!M48)/ABS('B-1'!K48/100),0),ROUND(100-ABS('B-1'!K48-'B-1'!M48)/ABS('B-1'!K48/100),0))&amp;"】"))</f>
        <v/>
      </c>
      <c r="N48" s="474" t="str">
        <f>IF('B-1'!N48="","","【"&amp;(IF('B-1'!N48&gt;='B-1'!K48,ROUND(100+ABS('B-1'!K48-'B-1'!N48)/ABS('B-1'!K48/100),0),ROUND(100-ABS('B-1'!K48-'B-1'!N48)/ABS('B-1'!K48/100),0))&amp;"】"))</f>
        <v/>
      </c>
      <c r="O48" s="474" t="str">
        <f>IF('B-1'!O48="","","【"&amp;(IF('B-1'!O48&gt;='B-1'!K48,ROUND(100+ABS('B-1'!K48-'B-1'!O48)/ABS('B-1'!K48/100),0),ROUND(100-ABS('B-1'!K48-'B-1'!O48)/ABS('B-1'!K48/100),0))&amp;"】"))</f>
        <v/>
      </c>
      <c r="P48" s="475" t="str">
        <f>IF('B-1'!P48="","","【"&amp;(IF('B-1'!P48&gt;='B-1'!K48,ROUND(100+ABS('B-1'!K48-'B-1'!P48)/ABS('B-1'!K48/100),0),ROUND(100-ABS('B-1'!K48-'B-1'!P48)/ABS('B-1'!K48/100),0))&amp;"】"))</f>
        <v/>
      </c>
    </row>
    <row r="49" spans="1:16" ht="16.5" customHeight="1" x14ac:dyDescent="0.15">
      <c r="A49" s="442"/>
      <c r="B49" s="1263"/>
      <c r="C49" s="506"/>
      <c r="D49" s="496" t="s">
        <v>249</v>
      </c>
      <c r="E49" s="489"/>
      <c r="F49" s="472"/>
      <c r="G49" s="472"/>
      <c r="H49" s="472"/>
      <c r="I49" s="472"/>
      <c r="J49" s="487" t="s">
        <v>300</v>
      </c>
      <c r="K49" s="781" t="str">
        <f>IF('B-1'!K49="","","【"&amp;(IF(ABS('B-1'!K49)&gt;0,100,"0")&amp;"】"))</f>
        <v/>
      </c>
      <c r="L49" s="474" t="str">
        <f>IF('B-1'!L49="","","【"&amp;(IF('B-1'!L49&gt;='B-1'!K49,ROUND(100+ABS('B-1'!K49-'B-1'!L49)/ABS('B-1'!K49/100),0),ROUND(100-ABS('B-1'!K49-'B-1'!L49)/ABS('B-1'!K49/100),0))&amp;"】"))</f>
        <v/>
      </c>
      <c r="M49" s="474" t="str">
        <f>IF('B-1'!M49="","","【"&amp;(IF('B-1'!M49&gt;='B-1'!K49,ROUND(100+ABS('B-1'!K49-'B-1'!M49)/ABS('B-1'!K49/100),0),ROUND(100-ABS('B-1'!K49-'B-1'!M49)/ABS('B-1'!K49/100),0))&amp;"】"))</f>
        <v/>
      </c>
      <c r="N49" s="474" t="str">
        <f>IF('B-1'!N49="","","【"&amp;(IF('B-1'!N49&gt;='B-1'!K49,ROUND(100+ABS('B-1'!K49-'B-1'!N49)/ABS('B-1'!K49/100),0),ROUND(100-ABS('B-1'!K49-'B-1'!N49)/ABS('B-1'!K49/100),0))&amp;"】"))</f>
        <v/>
      </c>
      <c r="O49" s="474" t="str">
        <f>IF('B-1'!O49="","","【"&amp;(IF('B-1'!O49&gt;='B-1'!K49,ROUND(100+ABS('B-1'!K49-'B-1'!O49)/ABS('B-1'!K49/100),0),ROUND(100-ABS('B-1'!K49-'B-1'!O49)/ABS('B-1'!K49/100),0))&amp;"】"))</f>
        <v/>
      </c>
      <c r="P49" s="475" t="str">
        <f>IF('B-1'!P49="","","【"&amp;(IF('B-1'!P49&gt;='B-1'!K49,ROUND(100+ABS('B-1'!K49-'B-1'!P49)/ABS('B-1'!K49/100),0),ROUND(100-ABS('B-1'!K49-'B-1'!P49)/ABS('B-1'!K49/100),0))&amp;"】"))</f>
        <v/>
      </c>
    </row>
    <row r="50" spans="1:16" s="450" customFormat="1" ht="16.5" customHeight="1" x14ac:dyDescent="0.15">
      <c r="A50" s="442"/>
      <c r="B50" s="1263"/>
      <c r="C50" s="488" t="s">
        <v>301</v>
      </c>
      <c r="D50" s="471" t="s">
        <v>302</v>
      </c>
      <c r="E50" s="471"/>
      <c r="F50" s="472"/>
      <c r="G50" s="472"/>
      <c r="H50" s="472"/>
      <c r="I50" s="472"/>
      <c r="J50" s="487" t="s">
        <v>303</v>
      </c>
      <c r="K50" s="783" t="str">
        <f>IF('B-1'!K50="","","【"&amp;(IF(ABS('B-1'!K50)&gt;0,100,"0")&amp;"】"))</f>
        <v>【0】</v>
      </c>
      <c r="L50" s="492" t="e">
        <f>IF('B-1'!L50="","","【"&amp;(IF('B-1'!L50&gt;='B-1'!K50,ROUND(100+ABS('B-1'!K50-'B-1'!L50)/ABS('B-1'!K50/100),0),ROUND(100-ABS('B-1'!K50-'B-1'!L50)/ABS('B-1'!K50/100),0))&amp;"】"))</f>
        <v>#DIV/0!</v>
      </c>
      <c r="M50" s="492" t="e">
        <f>IF('B-1'!M50="","","【"&amp;(IF('B-1'!M50&gt;='B-1'!K50,ROUND(100+ABS('B-1'!K50-'B-1'!M50)/ABS('B-1'!K50/100),0),ROUND(100-ABS('B-1'!K50-'B-1'!M50)/ABS('B-1'!K50/100),0))&amp;"】"))</f>
        <v>#DIV/0!</v>
      </c>
      <c r="N50" s="492" t="e">
        <f>IF('B-1'!N50="","","【"&amp;(IF('B-1'!N50&gt;='B-1'!K50,ROUND(100+ABS('B-1'!K50-'B-1'!N50)/ABS('B-1'!K50/100),0),ROUND(100-ABS('B-1'!K50-'B-1'!N50)/ABS('B-1'!K50/100),0))&amp;"】"))</f>
        <v>#DIV/0!</v>
      </c>
      <c r="O50" s="492" t="e">
        <f>IF('B-1'!O50="","","【"&amp;(IF('B-1'!O50&gt;='B-1'!K50,ROUND(100+ABS('B-1'!K50-'B-1'!O50)/ABS('B-1'!K50/100),0),ROUND(100-ABS('B-1'!K50-'B-1'!O50)/ABS('B-1'!K50/100),0))&amp;"】"))</f>
        <v>#DIV/0!</v>
      </c>
      <c r="P50" s="493" t="e">
        <f>IF('B-1'!P50="","","【"&amp;(IF('B-1'!P50&gt;='B-1'!K50,ROUND(100+ABS('B-1'!K50-'B-1'!P50)/ABS('B-1'!K50/100),0),ROUND(100-ABS('B-1'!K50-'B-1'!P50)/ABS('B-1'!K50/100),0))&amp;"】"))</f>
        <v>#DIV/0!</v>
      </c>
    </row>
    <row r="51" spans="1:16" s="450" customFormat="1" ht="16.5" customHeight="1" x14ac:dyDescent="0.15">
      <c r="A51" s="442"/>
      <c r="B51" s="1263"/>
      <c r="C51" s="494"/>
      <c r="D51" s="495" t="s">
        <v>240</v>
      </c>
      <c r="E51" s="489"/>
      <c r="F51" s="490"/>
      <c r="G51" s="490"/>
      <c r="H51" s="490"/>
      <c r="I51" s="490"/>
      <c r="J51" s="491" t="s">
        <v>304</v>
      </c>
      <c r="K51" s="773" t="str">
        <f>IF('B-1'!K51="","","【"&amp;(IF(ABS('B-1'!K51)&gt;0,100,"0")&amp;"】"))</f>
        <v/>
      </c>
      <c r="L51" s="772" t="str">
        <f>IF('B-1'!L51="","","【"&amp;(IF('B-1'!L51&gt;='B-1'!K51,ROUND(100+ABS('B-1'!K51-'B-1'!L51)/ABS('B-1'!K51/100),0),ROUND(100-ABS('B-1'!K51-'B-1'!L51)/ABS('B-1'!K51/100),0))&amp;"】"))</f>
        <v/>
      </c>
      <c r="M51" s="772" t="str">
        <f>IF('B-1'!M51="","","【"&amp;(IF('B-1'!M51&gt;='B-1'!K51,ROUND(100+ABS('B-1'!K51-'B-1'!M51)/ABS('B-1'!K51/100),0),ROUND(100-ABS('B-1'!K51-'B-1'!M51)/ABS('B-1'!K51/100),0))&amp;"】"))</f>
        <v/>
      </c>
      <c r="N51" s="772" t="str">
        <f>IF('B-1'!N51="","","【"&amp;(IF('B-1'!N51&gt;='B-1'!K51,ROUND(100+ABS('B-1'!K51-'B-1'!N51)/ABS('B-1'!K51/100),0),ROUND(100-ABS('B-1'!K51-'B-1'!N51)/ABS('B-1'!K51/100),0))&amp;"】"))</f>
        <v/>
      </c>
      <c r="O51" s="772" t="str">
        <f>IF('B-1'!O51="","","【"&amp;(IF('B-1'!O51&gt;='B-1'!K51,ROUND(100+ABS('B-1'!K51-'B-1'!O51)/ABS('B-1'!K51/100),0),ROUND(100-ABS('B-1'!K51-'B-1'!O51)/ABS('B-1'!K51/100),0))&amp;"】"))</f>
        <v/>
      </c>
      <c r="P51" s="770" t="str">
        <f>IF('B-1'!P51="","","【"&amp;(IF('B-1'!P51&gt;='B-1'!K51,ROUND(100+ABS('B-1'!K51-'B-1'!P51)/ABS('B-1'!K51/100),0),ROUND(100-ABS('B-1'!K51-'B-1'!P51)/ABS('B-1'!K51/100),0))&amp;"】"))</f>
        <v/>
      </c>
    </row>
    <row r="52" spans="1:16" s="450" customFormat="1" ht="16.5" customHeight="1" x14ac:dyDescent="0.15">
      <c r="A52" s="442"/>
      <c r="B52" s="1263"/>
      <c r="C52" s="494"/>
      <c r="D52" s="495" t="s">
        <v>242</v>
      </c>
      <c r="E52" s="489"/>
      <c r="F52" s="490"/>
      <c r="G52" s="490"/>
      <c r="H52" s="490"/>
      <c r="I52" s="490"/>
      <c r="J52" s="491" t="s">
        <v>305</v>
      </c>
      <c r="K52" s="773" t="str">
        <f>IF('B-1'!K52="","","【"&amp;(IF(ABS('B-1'!K52)&gt;0,100,"0")&amp;"】"))</f>
        <v/>
      </c>
      <c r="L52" s="772" t="str">
        <f>IF('B-1'!L52="","","【"&amp;(IF('B-1'!L52&gt;='B-1'!K52,ROUND(100+ABS('B-1'!K52-'B-1'!L52)/ABS('B-1'!K52/100),0),ROUND(100-ABS('B-1'!K52-'B-1'!L52)/ABS('B-1'!K52/100),0))&amp;"】"))</f>
        <v/>
      </c>
      <c r="M52" s="772" t="str">
        <f>IF('B-1'!M52="","","【"&amp;(IF('B-1'!M52&gt;='B-1'!K52,ROUND(100+ABS('B-1'!K52-'B-1'!M52)/ABS('B-1'!K52/100),0),ROUND(100-ABS('B-1'!K52-'B-1'!M52)/ABS('B-1'!K52/100),0))&amp;"】"))</f>
        <v/>
      </c>
      <c r="N52" s="772" t="str">
        <f>IF('B-1'!N52="","","【"&amp;(IF('B-1'!N52&gt;='B-1'!K52,ROUND(100+ABS('B-1'!K52-'B-1'!N52)/ABS('B-1'!K52/100),0),ROUND(100-ABS('B-1'!K52-'B-1'!N52)/ABS('B-1'!K52/100),0))&amp;"】"))</f>
        <v/>
      </c>
      <c r="O52" s="772" t="str">
        <f>IF('B-1'!O52="","","【"&amp;(IF('B-1'!O52&gt;='B-1'!K52,ROUND(100+ABS('B-1'!K52-'B-1'!O52)/ABS('B-1'!K52/100),0),ROUND(100-ABS('B-1'!K52-'B-1'!O52)/ABS('B-1'!K52/100),0))&amp;"】"))</f>
        <v/>
      </c>
      <c r="P52" s="475" t="str">
        <f>IF('B-1'!P52="","","【"&amp;(IF('B-1'!P52&gt;='B-1'!K52,ROUND(100+ABS('B-1'!K52-'B-1'!P52)/ABS('B-1'!K52/100),0),ROUND(100-ABS('B-1'!K52-'B-1'!P52)/ABS('B-1'!K52/100),0))&amp;"】"))</f>
        <v/>
      </c>
    </row>
    <row r="53" spans="1:16" s="450" customFormat="1" ht="16.5" customHeight="1" x14ac:dyDescent="0.15">
      <c r="A53" s="442"/>
      <c r="B53" s="1263"/>
      <c r="C53" s="494"/>
      <c r="D53" s="496" t="s">
        <v>249</v>
      </c>
      <c r="E53" s="471"/>
      <c r="F53" s="472"/>
      <c r="G53" s="490"/>
      <c r="H53" s="490"/>
      <c r="I53" s="490"/>
      <c r="J53" s="491" t="s">
        <v>306</v>
      </c>
      <c r="K53" s="773" t="str">
        <f>IF('B-1'!K53="","","【"&amp;(IF(ABS('B-1'!K53)&gt;0,100,"0")&amp;"】"))</f>
        <v/>
      </c>
      <c r="L53" s="772" t="str">
        <f>IF('B-1'!L53="","","【"&amp;(IF('B-1'!L53&gt;='B-1'!K53,ROUND(100+ABS('B-1'!K53-'B-1'!L53)/ABS('B-1'!K53/100),0),ROUND(100-ABS('B-1'!K53-'B-1'!L53)/ABS('B-1'!K53/100),0))&amp;"】"))</f>
        <v/>
      </c>
      <c r="M53" s="772" t="str">
        <f>IF('B-1'!M53="","","【"&amp;(IF('B-1'!M53&gt;='B-1'!K53,ROUND(100+ABS('B-1'!K53-'B-1'!M53)/ABS('B-1'!K53/100),0),ROUND(100-ABS('B-1'!K53-'B-1'!M53)/ABS('B-1'!K53/100),0))&amp;"】"))</f>
        <v/>
      </c>
      <c r="N53" s="772" t="str">
        <f>IF('B-1'!N53="","","【"&amp;(IF('B-1'!N53&gt;='B-1'!K53,ROUND(100+ABS('B-1'!K53-'B-1'!N53)/ABS('B-1'!K53/100),0),ROUND(100-ABS('B-1'!K53-'B-1'!N53)/ABS('B-1'!K53/100),0))&amp;"】"))</f>
        <v/>
      </c>
      <c r="O53" s="772" t="str">
        <f>IF('B-1'!O53="","","【"&amp;(IF('B-1'!O53&gt;='B-1'!K53,ROUND(100+ABS('B-1'!K53-'B-1'!O53)/ABS('B-1'!K53/100),0),ROUND(100-ABS('B-1'!K53-'B-1'!O53)/ABS('B-1'!K53/100),0))&amp;"】"))</f>
        <v/>
      </c>
      <c r="P53" s="770" t="str">
        <f>IF('B-1'!P53="","","【"&amp;(IF('B-1'!P53&gt;='B-1'!K53,ROUND(100+ABS('B-1'!K53-'B-1'!P53)/ABS('B-1'!K53/100),0),ROUND(100-ABS('B-1'!K53-'B-1'!P53)/ABS('B-1'!K53/100),0))&amp;"】"))</f>
        <v/>
      </c>
    </row>
    <row r="54" spans="1:16" s="450" customFormat="1" ht="16.5" customHeight="1" x14ac:dyDescent="0.15">
      <c r="A54" s="442"/>
      <c r="B54" s="1263"/>
      <c r="C54" s="488" t="s">
        <v>307</v>
      </c>
      <c r="D54" s="489" t="s">
        <v>308</v>
      </c>
      <c r="E54" s="489"/>
      <c r="F54" s="490"/>
      <c r="G54" s="490"/>
      <c r="H54" s="490"/>
      <c r="I54" s="490"/>
      <c r="J54" s="491" t="s">
        <v>309</v>
      </c>
      <c r="K54" s="779" t="str">
        <f>IF('B-1'!K54="","","【"&amp;(IF(ABS('B-1'!K54)&gt;0,100,"0")&amp;"】"))</f>
        <v>【0】</v>
      </c>
      <c r="L54" s="508" t="e">
        <f>IF('B-1'!L54="","","【"&amp;(IF('B-1'!L54&gt;='B-1'!K54,ROUND(100+ABS('B-1'!K54-'B-1'!L54)/ABS('B-1'!K54/100),0),ROUND(100-ABS('B-1'!K54-'B-1'!L54)/ABS('B-1'!K54/100),0))&amp;"】"))</f>
        <v>#DIV/0!</v>
      </c>
      <c r="M54" s="508" t="e">
        <f>IF('B-1'!M54="","","【"&amp;(IF('B-1'!M54&gt;='B-1'!K54,ROUND(100+ABS('B-1'!K54-'B-1'!M54)/ABS('B-1'!K54/100),0),ROUND(100-ABS('B-1'!K54-'B-1'!M54)/ABS('B-1'!K54/100),0))&amp;"】"))</f>
        <v>#DIV/0!</v>
      </c>
      <c r="N54" s="508" t="e">
        <f>IF('B-1'!N54="","","【"&amp;(IF('B-1'!N54&gt;='B-1'!K54,ROUND(100+ABS('B-1'!K54-'B-1'!N54)/ABS('B-1'!K54/100),0),ROUND(100-ABS('B-1'!K54-'B-1'!N54)/ABS('B-1'!K54/100),0))&amp;"】"))</f>
        <v>#DIV/0!</v>
      </c>
      <c r="O54" s="508" t="e">
        <f>IF('B-1'!O54="","","【"&amp;(IF('B-1'!O54&gt;='B-1'!K54,ROUND(100+ABS('B-1'!K54-'B-1'!O54)/ABS('B-1'!K54/100),0),ROUND(100-ABS('B-1'!K54-'B-1'!O54)/ABS('B-1'!K54/100),0))&amp;"】"))</f>
        <v>#DIV/0!</v>
      </c>
      <c r="P54" s="509" t="e">
        <f>IF('B-1'!P54="","","【"&amp;(IF('B-1'!P54&gt;='B-1'!K54,ROUND(100+ABS('B-1'!K54-'B-1'!P54)/ABS('B-1'!K54/100),0),ROUND(100-ABS('B-1'!K54-'B-1'!P54)/ABS('B-1'!K54/100),0))&amp;"】"))</f>
        <v>#DIV/0!</v>
      </c>
    </row>
    <row r="55" spans="1:16" s="450" customFormat="1" ht="16.5" customHeight="1" x14ac:dyDescent="0.15">
      <c r="A55" s="442"/>
      <c r="B55" s="1263"/>
      <c r="C55" s="494"/>
      <c r="D55" s="495" t="s">
        <v>240</v>
      </c>
      <c r="E55" s="496"/>
      <c r="F55" s="489"/>
      <c r="G55" s="490"/>
      <c r="H55" s="490"/>
      <c r="I55" s="490"/>
      <c r="J55" s="491" t="s">
        <v>310</v>
      </c>
      <c r="K55" s="782" t="str">
        <f>IF('B-1'!K55="","","【"&amp;(IF(ABS('B-1'!K55)&gt;0,100,"0")&amp;"】"))</f>
        <v>【0】</v>
      </c>
      <c r="L55" s="510" t="e">
        <f>IF('B-1'!L55="","","【"&amp;(IF('B-1'!L55&gt;='B-1'!K55,ROUND(100+ABS('B-1'!K55-'B-1'!L55)/ABS('B-1'!K55/100),0),ROUND(100-ABS('B-1'!K55-'B-1'!L55)/ABS('B-1'!K55/100),0))&amp;"】"))</f>
        <v>#DIV/0!</v>
      </c>
      <c r="M55" s="510" t="e">
        <f>IF('B-1'!M55="","","【"&amp;(IF('B-1'!M55&gt;='B-1'!K55,ROUND(100+ABS('B-1'!K55-'B-1'!M55)/ABS('B-1'!K55/100),0),ROUND(100-ABS('B-1'!K55-'B-1'!M55)/ABS('B-1'!K55/100),0))&amp;"】"))</f>
        <v>#DIV/0!</v>
      </c>
      <c r="N55" s="510" t="e">
        <f>IF('B-1'!N55="","","【"&amp;(IF('B-1'!N55&gt;='B-1'!K55,ROUND(100+ABS('B-1'!K55-'B-1'!N55)/ABS('B-1'!K55/100),0),ROUND(100-ABS('B-1'!K55-'B-1'!N55)/ABS('B-1'!K55/100),0))&amp;"】"))</f>
        <v>#DIV/0!</v>
      </c>
      <c r="O55" s="510" t="e">
        <f>IF('B-1'!O55="","","【"&amp;(IF('B-1'!O55&gt;='B-1'!K55,ROUND(100+ABS('B-1'!K55-'B-1'!O55)/ABS('B-1'!K55/100),0),ROUND(100-ABS('B-1'!K55-'B-1'!O55)/ABS('B-1'!K55/100),0))&amp;"】"))</f>
        <v>#DIV/0!</v>
      </c>
      <c r="P55" s="511" t="e">
        <f>IF('B-1'!P55="","","【"&amp;(IF('B-1'!P55&gt;='B-1'!K55,ROUND(100+ABS('B-1'!K55-'B-1'!P55)/ABS('B-1'!K55/100),0),ROUND(100-ABS('B-1'!K55-'B-1'!P55)/ABS('B-1'!K55/100),0))&amp;"】"))</f>
        <v>#DIV/0!</v>
      </c>
    </row>
    <row r="56" spans="1:16" s="450" customFormat="1" ht="16.5" customHeight="1" x14ac:dyDescent="0.15">
      <c r="A56" s="442"/>
      <c r="B56" s="1263"/>
      <c r="C56" s="498"/>
      <c r="D56" s="512"/>
      <c r="E56" s="507" t="s">
        <v>266</v>
      </c>
      <c r="F56" s="507"/>
      <c r="G56" s="514"/>
      <c r="H56" s="514"/>
      <c r="I56" s="514"/>
      <c r="J56" s="487" t="s">
        <v>311</v>
      </c>
      <c r="K56" s="781" t="str">
        <f>IF('B-1'!K56="","","【"&amp;(IF(ABS('B-1'!K56)&gt;0,100,"0")&amp;"】"))</f>
        <v/>
      </c>
      <c r="L56" s="474" t="str">
        <f>IF('B-1'!L56="","","【"&amp;(IF('B-1'!L56&gt;='B-1'!K56,ROUND(100+ABS('B-1'!K56-'B-1'!L56)/ABS('B-1'!K56/100),0),ROUND(100-ABS('B-1'!K56-'B-1'!L56)/ABS('B-1'!K56/100),0))&amp;"】"))</f>
        <v/>
      </c>
      <c r="M56" s="474" t="str">
        <f>IF('B-1'!M56="","","【"&amp;(IF('B-1'!M56&gt;='B-1'!K56,ROUND(100+ABS('B-1'!K56-'B-1'!M56)/ABS('B-1'!K56/100),0),ROUND(100-ABS('B-1'!K56-'B-1'!M56)/ABS('B-1'!K56/100),0))&amp;"】"))</f>
        <v/>
      </c>
      <c r="N56" s="474" t="str">
        <f>IF('B-1'!N56="","","【"&amp;(IF('B-1'!N56&gt;='B-1'!K56,ROUND(100+ABS('B-1'!K56-'B-1'!N56)/ABS('B-1'!K56/100),0),ROUND(100-ABS('B-1'!K56-'B-1'!N56)/ABS('B-1'!K56/100),0))&amp;"】"))</f>
        <v/>
      </c>
      <c r="O56" s="474" t="str">
        <f>IF('B-1'!O56="","","【"&amp;(IF('B-1'!O56&gt;='B-1'!K56,ROUND(100+ABS('B-1'!K56-'B-1'!O56)/ABS('B-1'!K56/100),0),ROUND(100-ABS('B-1'!K56-'B-1'!O56)/ABS('B-1'!K56/100),0))&amp;"】"))</f>
        <v/>
      </c>
      <c r="P56" s="475" t="str">
        <f>IF('B-1'!P56="","","【"&amp;(IF('B-1'!P56&gt;='B-1'!K56,ROUND(100+ABS('B-1'!K56-'B-1'!P56)/ABS('B-1'!K56/100),0),ROUND(100-ABS('B-1'!K56-'B-1'!P56)/ABS('B-1'!K56/100),0))&amp;"】"))</f>
        <v/>
      </c>
    </row>
    <row r="57" spans="1:16" s="450" customFormat="1" ht="16.5" customHeight="1" x14ac:dyDescent="0.15">
      <c r="A57" s="442"/>
      <c r="B57" s="1263"/>
      <c r="C57" s="498"/>
      <c r="D57" s="512"/>
      <c r="E57" s="502" t="s">
        <v>263</v>
      </c>
      <c r="F57" s="502"/>
      <c r="G57" s="514"/>
      <c r="H57" s="514"/>
      <c r="I57" s="514"/>
      <c r="J57" s="487" t="s">
        <v>312</v>
      </c>
      <c r="K57" s="781" t="str">
        <f>IF('B-1'!K57="","","【"&amp;(IF(ABS('B-1'!K57)&gt;0,100,"0")&amp;"】"))</f>
        <v/>
      </c>
      <c r="L57" s="474" t="str">
        <f>IF('B-1'!L57="","","【"&amp;(IF('B-1'!L57&gt;='B-1'!K57,ROUND(100+ABS('B-1'!K57-'B-1'!L57)/ABS('B-1'!K57/100),0),ROUND(100-ABS('B-1'!K57-'B-1'!L57)/ABS('B-1'!K57/100),0))&amp;"】"))</f>
        <v/>
      </c>
      <c r="M57" s="474" t="str">
        <f>IF('B-1'!M57="","","【"&amp;(IF('B-1'!M57&gt;='B-1'!K57,ROUND(100+ABS('B-1'!K57-'B-1'!M57)/ABS('B-1'!K57/100),0),ROUND(100-ABS('B-1'!K57-'B-1'!M57)/ABS('B-1'!K57/100),0))&amp;"】"))</f>
        <v/>
      </c>
      <c r="N57" s="474" t="str">
        <f>IF('B-1'!N57="","","【"&amp;(IF('B-1'!N57&gt;='B-1'!K57,ROUND(100+ABS('B-1'!K57-'B-1'!N57)/ABS('B-1'!K57/100),0),ROUND(100-ABS('B-1'!K57-'B-1'!N57)/ABS('B-1'!K57/100),0))&amp;"】"))</f>
        <v/>
      </c>
      <c r="O57" s="474" t="str">
        <f>IF('B-1'!O57="","","【"&amp;(IF('B-1'!O57&gt;='B-1'!K57,ROUND(100+ABS('B-1'!K57-'B-1'!O57)/ABS('B-1'!K57/100),0),ROUND(100-ABS('B-1'!K57-'B-1'!O57)/ABS('B-1'!K57/100),0))&amp;"】"))</f>
        <v/>
      </c>
      <c r="P57" s="475" t="str">
        <f>IF('B-1'!P57="","","【"&amp;(IF('B-1'!P57&gt;='B-1'!K57,ROUND(100+ABS('B-1'!K57-'B-1'!P57)/ABS('B-1'!K57/100),0),ROUND(100-ABS('B-1'!K57-'B-1'!P57)/ABS('B-1'!K57/100),0))&amp;"】"))</f>
        <v/>
      </c>
    </row>
    <row r="58" spans="1:16" s="450" customFormat="1" ht="16.5" customHeight="1" x14ac:dyDescent="0.15">
      <c r="A58" s="442"/>
      <c r="B58" s="1263"/>
      <c r="C58" s="498"/>
      <c r="D58" s="495" t="s">
        <v>242</v>
      </c>
      <c r="E58" s="496"/>
      <c r="F58" s="497"/>
      <c r="G58" s="641"/>
      <c r="H58" s="641"/>
      <c r="I58" s="514"/>
      <c r="J58" s="487" t="s">
        <v>313</v>
      </c>
      <c r="K58" s="780" t="str">
        <f>IF('B-1'!K58="","","【"&amp;(IF(ABS('B-1'!K58)&gt;0,100,"0")&amp;"】"))</f>
        <v>【0】</v>
      </c>
      <c r="L58" s="531" t="e">
        <f>IF('B-1'!L58="","","【"&amp;(IF('B-1'!L58&gt;='B-1'!K58,ROUND(100+ABS('B-1'!K58-'B-1'!L58)/ABS('B-1'!K58/100),0),ROUND(100-ABS('B-1'!K58-'B-1'!L58)/ABS('B-1'!K58/100),0))&amp;"】"))</f>
        <v>#DIV/0!</v>
      </c>
      <c r="M58" s="531" t="e">
        <f>IF('B-1'!M58="","","【"&amp;(IF('B-1'!M58&gt;='B-1'!K58,ROUND(100+ABS('B-1'!K58-'B-1'!M58)/ABS('B-1'!K58/100),0),ROUND(100-ABS('B-1'!K58-'B-1'!M58)/ABS('B-1'!K58/100),0))&amp;"】"))</f>
        <v>#DIV/0!</v>
      </c>
      <c r="N58" s="531" t="e">
        <f>IF('B-1'!N58="","","【"&amp;(IF('B-1'!N58&gt;='B-1'!K58,ROUND(100+ABS('B-1'!K58-'B-1'!N58)/ABS('B-1'!K58/100),0),ROUND(100-ABS('B-1'!K58-'B-1'!N58)/ABS('B-1'!K58/100),0))&amp;"】"))</f>
        <v>#DIV/0!</v>
      </c>
      <c r="O58" s="531" t="e">
        <f>IF('B-1'!O58="","","【"&amp;(IF('B-1'!O58&gt;='B-1'!K58,ROUND(100+ABS('B-1'!K58-'B-1'!O58)/ABS('B-1'!K58/100),0),ROUND(100-ABS('B-1'!K58-'B-1'!O58)/ABS('B-1'!K58/100),0))&amp;"】"))</f>
        <v>#DIV/0!</v>
      </c>
      <c r="P58" s="532" t="e">
        <f>IF('B-1'!P58="","","【"&amp;(IF('B-1'!P58&gt;='B-1'!K58,ROUND(100+ABS('B-1'!K58-'B-1'!P58)/ABS('B-1'!K58/100),0),ROUND(100-ABS('B-1'!K58-'B-1'!P58)/ABS('B-1'!K58/100),0))&amp;"】"))</f>
        <v>#DIV/0!</v>
      </c>
    </row>
    <row r="59" spans="1:16" s="450" customFormat="1" ht="16.5" customHeight="1" x14ac:dyDescent="0.15">
      <c r="A59" s="442"/>
      <c r="B59" s="1263"/>
      <c r="C59" s="498"/>
      <c r="D59" s="502"/>
      <c r="E59" s="507" t="s">
        <v>266</v>
      </c>
      <c r="F59" s="497"/>
      <c r="G59" s="472"/>
      <c r="H59" s="472"/>
      <c r="I59" s="514"/>
      <c r="J59" s="487" t="s">
        <v>314</v>
      </c>
      <c r="K59" s="773" t="str">
        <f>IF('B-1'!K59="","","【"&amp;(IF(ABS('B-1'!K59)&gt;0,100,"0")&amp;"】"))</f>
        <v/>
      </c>
      <c r="L59" s="772" t="str">
        <f>IF('B-1'!L59="","","【"&amp;(IF('B-1'!L59&gt;='B-1'!K59,ROUND(100+ABS('B-1'!K59-'B-1'!L59)/ABS('B-1'!K59/100),0),ROUND(100-ABS('B-1'!K59-'B-1'!L59)/ABS('B-1'!K59/100),0))&amp;"】"))</f>
        <v/>
      </c>
      <c r="M59" s="772" t="str">
        <f>IF('B-1'!M59="","","【"&amp;(IF('B-1'!M59&gt;='B-1'!K59,ROUND(100+ABS('B-1'!K59-'B-1'!M59)/ABS('B-1'!K59/100),0),ROUND(100-ABS('B-1'!K59-'B-1'!M59)/ABS('B-1'!K59/100),0))&amp;"】"))</f>
        <v/>
      </c>
      <c r="N59" s="772" t="str">
        <f>IF('B-1'!N59="","","【"&amp;(IF('B-1'!N59&gt;='B-1'!K59,ROUND(100+ABS('B-1'!K59-'B-1'!N59)/ABS('B-1'!K59/100),0),ROUND(100-ABS('B-1'!K59-'B-1'!N59)/ABS('B-1'!K59/100),0))&amp;"】"))</f>
        <v/>
      </c>
      <c r="O59" s="772" t="str">
        <f>IF('B-1'!O59="","","【"&amp;(IF('B-1'!O59&gt;='B-1'!K59,ROUND(100+ABS('B-1'!K59-'B-1'!O59)/ABS('B-1'!K59/100),0),ROUND(100-ABS('B-1'!K59-'B-1'!O59)/ABS('B-1'!K59/100),0))&amp;"】"))</f>
        <v/>
      </c>
      <c r="P59" s="770" t="str">
        <f>IF('B-1'!P59="","","【"&amp;(IF('B-1'!P59&gt;='B-1'!K59,ROUND(100+ABS('B-1'!K59-'B-1'!P59)/ABS('B-1'!K59/100),0),ROUND(100-ABS('B-1'!K59-'B-1'!P59)/ABS('B-1'!K59/100),0))&amp;"】"))</f>
        <v/>
      </c>
    </row>
    <row r="60" spans="1:16" s="450" customFormat="1" ht="16.5" customHeight="1" x14ac:dyDescent="0.15">
      <c r="A60" s="442"/>
      <c r="B60" s="1263"/>
      <c r="C60" s="498"/>
      <c r="D60" s="502"/>
      <c r="E60" s="496" t="s">
        <v>263</v>
      </c>
      <c r="F60" s="472"/>
      <c r="G60" s="500"/>
      <c r="H60" s="500"/>
      <c r="I60" s="514"/>
      <c r="J60" s="487" t="s">
        <v>315</v>
      </c>
      <c r="K60" s="773" t="str">
        <f>IF('B-1'!K60="","","【"&amp;(IF(ABS('B-1'!K60)&gt;0,100,"0")&amp;"】"))</f>
        <v/>
      </c>
      <c r="L60" s="772" t="str">
        <f>IF('B-1'!L60="","","【"&amp;(IF('B-1'!L60&gt;='B-1'!K60,ROUND(100+ABS('B-1'!K60-'B-1'!L60)/ABS('B-1'!K60/100),0),ROUND(100-ABS('B-1'!K60-'B-1'!L60)/ABS('B-1'!K60/100),0))&amp;"】"))</f>
        <v/>
      </c>
      <c r="M60" s="772" t="str">
        <f>IF('B-1'!M60="","","【"&amp;(IF('B-1'!M60&gt;='B-1'!K60,ROUND(100+ABS('B-1'!K60-'B-1'!M60)/ABS('B-1'!K60/100),0),ROUND(100-ABS('B-1'!K60-'B-1'!M60)/ABS('B-1'!K60/100),0))&amp;"】"))</f>
        <v/>
      </c>
      <c r="N60" s="772" t="str">
        <f>IF('B-1'!N60="","","【"&amp;(IF('B-1'!N60&gt;='B-1'!K60,ROUND(100+ABS('B-1'!K60-'B-1'!N60)/ABS('B-1'!K60/100),0),ROUND(100-ABS('B-1'!K60-'B-1'!N60)/ABS('B-1'!K60/100),0))&amp;"】"))</f>
        <v/>
      </c>
      <c r="O60" s="772" t="str">
        <f>IF('B-1'!O60="","","【"&amp;(IF('B-1'!O60&gt;='B-1'!K60,ROUND(100+ABS('B-1'!K60-'B-1'!O60)/ABS('B-1'!K60/100),0),ROUND(100-ABS('B-1'!K60-'B-1'!O60)/ABS('B-1'!K60/100),0))&amp;"】"))</f>
        <v/>
      </c>
      <c r="P60" s="770" t="str">
        <f>IF('B-1'!P60="","","【"&amp;(IF('B-1'!P60&gt;='B-1'!K60,ROUND(100+ABS('B-1'!K60-'B-1'!P60)/ABS('B-1'!K60/100),0),ROUND(100-ABS('B-1'!K60-'B-1'!P60)/ABS('B-1'!K60/100),0))&amp;"】"))</f>
        <v/>
      </c>
    </row>
    <row r="61" spans="1:16" s="450" customFormat="1" ht="16.5" customHeight="1" x14ac:dyDescent="0.15">
      <c r="A61" s="442"/>
      <c r="B61" s="1263"/>
      <c r="C61" s="498"/>
      <c r="D61" s="496" t="s">
        <v>249</v>
      </c>
      <c r="E61" s="471"/>
      <c r="F61" s="471"/>
      <c r="G61" s="472"/>
      <c r="H61" s="472"/>
      <c r="I61" s="472"/>
      <c r="J61" s="487" t="s">
        <v>316</v>
      </c>
      <c r="K61" s="779" t="str">
        <f>IF('B-1'!K61="","","【"&amp;(IF(ABS('B-1'!K61)&gt;0,100,"0")&amp;"】"))</f>
        <v>【0】</v>
      </c>
      <c r="L61" s="508" t="e">
        <f>IF('B-1'!L61="","","【"&amp;(IF('B-1'!L61&gt;='B-1'!K61,ROUND(100+ABS('B-1'!K61-'B-1'!L61)/ABS('B-1'!K61/100),0),ROUND(100-ABS('B-1'!K61-'B-1'!L61)/ABS('B-1'!K61/100),0))&amp;"】"))</f>
        <v>#DIV/0!</v>
      </c>
      <c r="M61" s="508" t="e">
        <f>IF('B-1'!M61="","","【"&amp;(IF('B-1'!M61&gt;='B-1'!K61,ROUND(100+ABS('B-1'!K61-'B-1'!M61)/ABS('B-1'!K61/100),0),ROUND(100-ABS('B-1'!K61-'B-1'!M61)/ABS('B-1'!K61/100),0))&amp;"】"))</f>
        <v>#DIV/0!</v>
      </c>
      <c r="N61" s="508" t="e">
        <f>IF('B-1'!N61="","","【"&amp;(IF('B-1'!N61&gt;='B-1'!K61,ROUND(100+ABS('B-1'!K61-'B-1'!N61)/ABS('B-1'!K61/100),0),ROUND(100-ABS('B-1'!K61-'B-1'!N61)/ABS('B-1'!K61/100),0))&amp;"】"))</f>
        <v>#DIV/0!</v>
      </c>
      <c r="O61" s="508" t="e">
        <f>IF('B-1'!O61="","","【"&amp;(IF('B-1'!O61&gt;='B-1'!K61,ROUND(100+ABS('B-1'!K61-'B-1'!O61)/ABS('B-1'!K61/100),0),ROUND(100-ABS('B-1'!K61-'B-1'!O61)/ABS('B-1'!K61/100),0))&amp;"】"))</f>
        <v>#DIV/0!</v>
      </c>
      <c r="P61" s="509" t="e">
        <f>IF('B-1'!P61="","","【"&amp;(IF('B-1'!P61&gt;='B-1'!K61,ROUND(100+ABS('B-1'!K61-'B-1'!P61)/ABS('B-1'!K61/100),0),ROUND(100-ABS('B-1'!K61-'B-1'!P61)/ABS('B-1'!K61/100),0))&amp;"】"))</f>
        <v>#DIV/0!</v>
      </c>
    </row>
    <row r="62" spans="1:16" s="450" customFormat="1" ht="16.5" customHeight="1" x14ac:dyDescent="0.15">
      <c r="A62" s="442"/>
      <c r="B62" s="1263"/>
      <c r="C62" s="498"/>
      <c r="D62" s="512"/>
      <c r="E62" s="517" t="s">
        <v>270</v>
      </c>
      <c r="F62" s="499"/>
      <c r="G62" s="514"/>
      <c r="H62" s="514"/>
      <c r="I62" s="514"/>
      <c r="J62" s="487" t="s">
        <v>317</v>
      </c>
      <c r="K62" s="773" t="str">
        <f>IF('B-1'!K62="","","【"&amp;(IF(ABS('B-1'!K62)&gt;0,100,"0")&amp;"】"))</f>
        <v/>
      </c>
      <c r="L62" s="772" t="str">
        <f>IF('B-1'!L62="","","【"&amp;(IF('B-1'!L62&gt;='B-1'!K62,ROUND(100+ABS('B-1'!K62-'B-1'!L62)/ABS('B-1'!K62/100),0),ROUND(100-ABS('B-1'!K62-'B-1'!L62)/ABS('B-1'!K62/100),0))&amp;"】"))</f>
        <v/>
      </c>
      <c r="M62" s="772" t="str">
        <f>IF('B-1'!M62="","","【"&amp;(IF('B-1'!M62&gt;='B-1'!K62,ROUND(100+ABS('B-1'!K62-'B-1'!M62)/ABS('B-1'!K62/100),0),ROUND(100-ABS('B-1'!K62-'B-1'!M62)/ABS('B-1'!K62/100),0))&amp;"】"))</f>
        <v/>
      </c>
      <c r="N62" s="772" t="str">
        <f>IF('B-1'!N62="","","【"&amp;(IF('B-1'!N62&gt;='B-1'!K62,ROUND(100+ABS('B-1'!K62-'B-1'!N62)/ABS('B-1'!K62/100),0),ROUND(100-ABS('B-1'!K62-'B-1'!N62)/ABS('B-1'!K62/100),0))&amp;"】"))</f>
        <v/>
      </c>
      <c r="O62" s="772" t="str">
        <f>IF('B-1'!O62="","","【"&amp;(IF('B-1'!O62&gt;='B-1'!K62,ROUND(100+ABS('B-1'!K62-'B-1'!O62)/ABS('B-1'!K62/100),0),ROUND(100-ABS('B-1'!K62-'B-1'!O62)/ABS('B-1'!K62/100),0))&amp;"】"))</f>
        <v/>
      </c>
      <c r="P62" s="770" t="str">
        <f>IF('B-1'!P62="","","【"&amp;(IF('B-1'!P62&gt;='B-1'!K62,ROUND(100+ABS('B-1'!K62-'B-1'!P62)/ABS('B-1'!K62/100),0),ROUND(100-ABS('B-1'!K62-'B-1'!P62)/ABS('B-1'!K62/100),0))&amp;"】"))</f>
        <v/>
      </c>
    </row>
    <row r="63" spans="1:16" s="450" customFormat="1" ht="16.5" customHeight="1" x14ac:dyDescent="0.15">
      <c r="A63" s="442"/>
      <c r="B63" s="1263"/>
      <c r="C63" s="498"/>
      <c r="D63" s="512"/>
      <c r="E63" s="533" t="s">
        <v>318</v>
      </c>
      <c r="G63" s="534"/>
      <c r="H63" s="501"/>
      <c r="I63" s="501"/>
      <c r="J63" s="487" t="s">
        <v>319</v>
      </c>
      <c r="K63" s="773" t="str">
        <f>IF('B-1'!K63="","","【"&amp;(IF(ABS('B-1'!K63)&gt;0,100,"0")&amp;"】"))</f>
        <v/>
      </c>
      <c r="L63" s="772" t="str">
        <f>IF('B-1'!L63="","","【"&amp;(IF('B-1'!L63&gt;='B-1'!K63,ROUND(100+ABS('B-1'!K63-'B-1'!L63)/ABS('B-1'!K63/100),0),ROUND(100-ABS('B-1'!K63-'B-1'!L63)/ABS('B-1'!K63/100),0))&amp;"】"))</f>
        <v/>
      </c>
      <c r="M63" s="772" t="str">
        <f>IF('B-1'!M63="","","【"&amp;(IF('B-1'!M63&gt;='B-1'!K63,ROUND(100+ABS('B-1'!K63-'B-1'!M63)/ABS('B-1'!K63/100),0),ROUND(100-ABS('B-1'!K63-'B-1'!M63)/ABS('B-1'!K63/100),0))&amp;"】"))</f>
        <v/>
      </c>
      <c r="N63" s="772" t="str">
        <f>IF('B-1'!N63="","","【"&amp;(IF('B-1'!N63&gt;='B-1'!K63,ROUND(100+ABS('B-1'!K63-'B-1'!N63)/ABS('B-1'!K63/100),0),ROUND(100-ABS('B-1'!K63-'B-1'!N63)/ABS('B-1'!K63/100),0))&amp;"】"))</f>
        <v/>
      </c>
      <c r="O63" s="772" t="str">
        <f>IF('B-1'!O63="","","【"&amp;(IF('B-1'!O63&gt;='B-1'!K63,ROUND(100+ABS('B-1'!K63-'B-1'!O63)/ABS('B-1'!K63/100),0),ROUND(100-ABS('B-1'!K63-'B-1'!O63)/ABS('B-1'!K63/100),0))&amp;"】"))</f>
        <v/>
      </c>
      <c r="P63" s="770" t="str">
        <f>IF('B-1'!P63="","","【"&amp;(IF('B-1'!P63&gt;='B-1'!K63,ROUND(100+ABS('B-1'!K63-'B-1'!P63)/ABS('B-1'!K63/100),0),ROUND(100-ABS('B-1'!K63-'B-1'!P63)/ABS('B-1'!K63/100),0))&amp;"】"))</f>
        <v/>
      </c>
    </row>
    <row r="64" spans="1:16" s="450" customFormat="1" ht="16.5" customHeight="1" x14ac:dyDescent="0.15">
      <c r="A64" s="442"/>
      <c r="B64" s="1263"/>
      <c r="C64" s="470" t="s">
        <v>320</v>
      </c>
      <c r="D64" s="471" t="s">
        <v>321</v>
      </c>
      <c r="E64" s="471"/>
      <c r="F64" s="472"/>
      <c r="G64" s="472"/>
      <c r="H64" s="472"/>
      <c r="I64" s="472"/>
      <c r="J64" s="487" t="s">
        <v>322</v>
      </c>
      <c r="K64" s="773" t="str">
        <f>IF('B-1'!K64="","","【"&amp;(IF(ABS('B-1'!K64)&gt;0,100,"0")&amp;"】"))</f>
        <v/>
      </c>
      <c r="L64" s="772" t="str">
        <f>IF('B-1'!L64="","","【"&amp;(IF('B-1'!L64&gt;='B-1'!K64,ROUND(100+ABS('B-1'!K64-'B-1'!L64)/ABS('B-1'!K64/100),0),ROUND(100-ABS('B-1'!K64-'B-1'!L64)/ABS('B-1'!K64/100),0))&amp;"】"))</f>
        <v/>
      </c>
      <c r="M64" s="772" t="str">
        <f>IF('B-1'!M64="","","【"&amp;(IF('B-1'!M64&gt;='B-1'!K64,ROUND(100+ABS('B-1'!K64-'B-1'!M64)/ABS('B-1'!K64/100),0),ROUND(100-ABS('B-1'!K64-'B-1'!M64)/ABS('B-1'!K64/100),0))&amp;"】"))</f>
        <v/>
      </c>
      <c r="N64" s="772" t="str">
        <f>IF('B-1'!N64="","","【"&amp;(IF('B-1'!N64&gt;='B-1'!K64,ROUND(100+ABS('B-1'!K64-'B-1'!N64)/ABS('B-1'!K64/100),0),ROUND(100-ABS('B-1'!K64-'B-1'!N64)/ABS('B-1'!K64/100),0))&amp;"】"))</f>
        <v/>
      </c>
      <c r="O64" s="772" t="str">
        <f>IF('B-1'!O64="","","【"&amp;(IF('B-1'!O64&gt;='B-1'!K64,ROUND(100+ABS('B-1'!K64-'B-1'!O64)/ABS('B-1'!K64/100),0),ROUND(100-ABS('B-1'!K64-'B-1'!O64)/ABS('B-1'!K64/100),0))&amp;"】"))</f>
        <v/>
      </c>
      <c r="P64" s="770" t="str">
        <f>IF('B-1'!P64="","","【"&amp;(IF('B-1'!P64&gt;='B-1'!K64,ROUND(100+ABS('B-1'!K64-'B-1'!P64)/ABS('B-1'!K64/100),0),ROUND(100-ABS('B-1'!K64-'B-1'!P64)/ABS('B-1'!K64/100),0))&amp;"】"))</f>
        <v/>
      </c>
    </row>
    <row r="65" spans="1:32" s="450" customFormat="1" ht="16.5" customHeight="1" x14ac:dyDescent="0.15">
      <c r="A65" s="442"/>
      <c r="B65" s="1263"/>
      <c r="C65" s="488" t="s">
        <v>323</v>
      </c>
      <c r="D65" s="489" t="s">
        <v>324</v>
      </c>
      <c r="E65" s="489"/>
      <c r="F65" s="490"/>
      <c r="G65" s="490"/>
      <c r="H65" s="490"/>
      <c r="I65" s="490"/>
      <c r="J65" s="491" t="s">
        <v>325</v>
      </c>
      <c r="K65" s="778" t="str">
        <f>IF('B-1'!K65="","","【"&amp;(IF(ABS('B-1'!K65)&gt;0,100,"0")&amp;"】"))</f>
        <v/>
      </c>
      <c r="L65" s="777" t="str">
        <f>IF('B-1'!L65="","","【"&amp;(IF('B-1'!L65&gt;='B-1'!K65,ROUND(100+ABS('B-1'!K65-'B-1'!L65)/ABS('B-1'!K65/100),0),ROUND(100-ABS('B-1'!K65-'B-1'!L65)/ABS('B-1'!K65/100),0))&amp;"】"))</f>
        <v/>
      </c>
      <c r="M65" s="777" t="str">
        <f>IF('B-1'!M65="","","【"&amp;(IF('B-1'!M65&gt;='B-1'!K65,ROUND(100+ABS('B-1'!K65-'B-1'!M65)/ABS('B-1'!K65/100),0),ROUND(100-ABS('B-1'!K65-'B-1'!M65)/ABS('B-1'!K65/100),0))&amp;"】"))</f>
        <v/>
      </c>
      <c r="N65" s="777" t="str">
        <f>IF('B-1'!N65="","","【"&amp;(IF('B-1'!N65&gt;='B-1'!K65,ROUND(100+ABS('B-1'!K65-'B-1'!N65)/ABS('B-1'!K65/100),0),ROUND(100-ABS('B-1'!K65-'B-1'!N65)/ABS('B-1'!K65/100),0))&amp;"】"))</f>
        <v/>
      </c>
      <c r="O65" s="777" t="str">
        <f>IF('B-1'!O65="","","【"&amp;(IF('B-1'!O65&gt;='B-1'!K65,ROUND(100+ABS('B-1'!K65-'B-1'!O65)/ABS('B-1'!K65/100),0),ROUND(100-ABS('B-1'!K65-'B-1'!O65)/ABS('B-1'!K65/100),0))&amp;"】"))</f>
        <v/>
      </c>
      <c r="P65" s="776" t="str">
        <f>IF('B-1'!P65="","","【"&amp;(IF('B-1'!P65&gt;='B-1'!K65,ROUND(100+ABS('B-1'!K65-'B-1'!P65)/ABS('B-1'!K65/100),0),ROUND(100-ABS('B-1'!K65-'B-1'!P65)/ABS('B-1'!K65/100),0))&amp;"】"))</f>
        <v/>
      </c>
    </row>
    <row r="66" spans="1:32" s="450" customFormat="1" ht="20.25" customHeight="1" x14ac:dyDescent="0.15">
      <c r="A66" s="442"/>
      <c r="B66" s="1264"/>
      <c r="C66" s="470" t="s">
        <v>276</v>
      </c>
      <c r="D66" s="471" t="s">
        <v>358</v>
      </c>
      <c r="E66" s="471"/>
      <c r="F66" s="514"/>
      <c r="G66" s="514"/>
      <c r="H66" s="514"/>
      <c r="I66" s="514"/>
      <c r="J66" s="821" t="s">
        <v>327</v>
      </c>
      <c r="K66" s="788" t="str">
        <f>IF('B-1'!K66="","","【"&amp;(IF(ABS('B-1'!K66)&gt;0,100,"0")&amp;"】"))</f>
        <v/>
      </c>
      <c r="L66" s="777" t="str">
        <f>IF('B-1'!L66="","","【"&amp;(IF('B-1'!L66&gt;='B-1'!K66,ROUND(100+ABS('B-1'!K66-'B-1'!L66)/ABS('B-1'!K66/100),0),ROUND(100-ABS('B-1'!K66-'B-1'!L66)/ABS('B-1'!K66/100),0))&amp;"】"))</f>
        <v/>
      </c>
      <c r="M66" s="777" t="str">
        <f>IF('B-1'!M66="","","【"&amp;(IF('B-1'!M66&gt;='B-1'!K66,ROUND(100+ABS('B-1'!K66-'B-1'!M66)/ABS('B-1'!K66/100),0),ROUND(100-ABS('B-1'!K66-'B-1'!M66)/ABS('B-1'!K66/100),0))&amp;"】"))</f>
        <v/>
      </c>
      <c r="N66" s="777" t="str">
        <f>IF('B-1'!N66="","","【"&amp;(IF('B-1'!N66&gt;='B-1'!K66,ROUND(100+ABS('B-1'!K66-'B-1'!N66)/ABS('B-1'!K66/100),0),ROUND(100-ABS('B-1'!K66-'B-1'!N66)/ABS('B-1'!K66/100),0))&amp;"】"))</f>
        <v/>
      </c>
      <c r="O66" s="777" t="str">
        <f>IF('B-1'!O66="","","【"&amp;(IF('B-1'!O66&gt;='B-1'!K66,ROUND(100+ABS('B-1'!K66-'B-1'!O66)/ABS('B-1'!K66/100),0),ROUND(100-ABS('B-1'!K66-'B-1'!O66)/ABS('B-1'!K66/100),0))&amp;"】"))</f>
        <v/>
      </c>
      <c r="P66" s="776" t="str">
        <f>IF('B-1'!P66="","","【"&amp;(IF('B-1'!P66&gt;='B-1'!K66,ROUND(100+ABS('B-1'!K66-'B-1'!P66)/ABS('B-1'!K66/100),0),ROUND(100-ABS('B-1'!K66-'B-1'!P66)/ABS('B-1'!K66/100),0))&amp;"】"))</f>
        <v/>
      </c>
      <c r="R66"/>
      <c r="S66"/>
      <c r="T66"/>
      <c r="U66"/>
      <c r="V66"/>
      <c r="W66"/>
      <c r="X66"/>
      <c r="Y66"/>
      <c r="Z66"/>
      <c r="AA66"/>
      <c r="AB66"/>
      <c r="AC66"/>
      <c r="AD66"/>
      <c r="AE66"/>
      <c r="AF66"/>
    </row>
    <row r="67" spans="1:32" ht="20.25" customHeight="1" thickBot="1" x14ac:dyDescent="0.2">
      <c r="A67" s="442"/>
      <c r="B67" s="1264"/>
      <c r="C67" s="470" t="s">
        <v>279</v>
      </c>
      <c r="D67" s="478" t="s">
        <v>328</v>
      </c>
      <c r="E67" s="478"/>
      <c r="F67" s="518"/>
      <c r="G67" s="518"/>
      <c r="H67" s="518"/>
      <c r="I67" s="518"/>
      <c r="J67" s="519" t="s">
        <v>329</v>
      </c>
      <c r="K67" s="788" t="str">
        <f>IF('B-1'!K67="","","【"&amp;(IF(ABS('B-1'!K67)&gt;0,100,"0")&amp;"】"))</f>
        <v/>
      </c>
      <c r="L67" s="777" t="str">
        <f>IF('B-1'!L67="","","【"&amp;(IF('B-1'!L67&gt;='B-1'!K67,ROUND(100+ABS('B-1'!K67-'B-1'!L67)/ABS('B-1'!K67/100),0),ROUND(100-ABS('B-1'!K67-'B-1'!L67)/ABS('B-1'!K67/100),0))&amp;"】"))</f>
        <v/>
      </c>
      <c r="M67" s="777" t="str">
        <f>IF('B-1'!M67="","","【"&amp;(IF('B-1'!M67&gt;='B-1'!K67,ROUND(100+ABS('B-1'!K67-'B-1'!M67)/ABS('B-1'!K67/100),0),ROUND(100-ABS('B-1'!K67-'B-1'!M67)/ABS('B-1'!K67/100),0))&amp;"】"))</f>
        <v/>
      </c>
      <c r="N67" s="777" t="str">
        <f>IF('B-1'!N67="","","【"&amp;(IF('B-1'!N67&gt;='B-1'!K67,ROUND(100+ABS('B-1'!K67-'B-1'!N67)/ABS('B-1'!K67/100),0),ROUND(100-ABS('B-1'!K67-'B-1'!N67)/ABS('B-1'!K67/100),0))&amp;"】"))</f>
        <v/>
      </c>
      <c r="O67" s="777" t="str">
        <f>IF('B-1'!O67="","","【"&amp;(IF('B-1'!O67&gt;='B-1'!K67,ROUND(100+ABS('B-1'!K67-'B-1'!O67)/ABS('B-1'!K67/100),0),ROUND(100-ABS('B-1'!K67-'B-1'!O67)/ABS('B-1'!K67/100),0))&amp;"】"))</f>
        <v/>
      </c>
      <c r="P67" s="776" t="str">
        <f>IF('B-1'!P67="","","【"&amp;(IF('B-1'!P67&gt;='B-1'!K67,ROUND(100+ABS('B-1'!K67-'B-1'!P67)/ABS('B-1'!K67/100),0),ROUND(100-ABS('B-1'!K67-'B-1'!P67)/ABS('B-1'!K67/100),0))&amp;"】"))</f>
        <v/>
      </c>
    </row>
    <row r="68" spans="1:32" ht="20.25" customHeight="1" thickBot="1" x14ac:dyDescent="0.2">
      <c r="A68" s="442"/>
      <c r="B68" s="642"/>
      <c r="C68" s="535" t="s">
        <v>282</v>
      </c>
      <c r="D68" s="1253" t="s">
        <v>330</v>
      </c>
      <c r="E68" s="1253"/>
      <c r="F68" s="1253"/>
      <c r="G68" s="1253"/>
      <c r="H68" s="1253"/>
      <c r="I68" s="521"/>
      <c r="J68" s="522"/>
      <c r="K68" s="775" t="str">
        <f>IF('B-1'!K68="","","【"&amp;(IF(ABS('B-1'!K68)&gt;0,100,"0")&amp;"】"))</f>
        <v>【0】</v>
      </c>
      <c r="L68" s="847" t="e">
        <f>IF('B-1'!L68="","","【"&amp;(IF('B-1'!L68&gt;='B-1'!K68,ROUND(100+ABS('B-1'!K68-'B-1'!L68)/ABS('B-1'!K68/100),0),ROUND(100-ABS('B-1'!K68-'B-1'!L68)/ABS('B-1'!K68/100),0))&amp;"】"))</f>
        <v>#DIV/0!</v>
      </c>
      <c r="M68" s="523" t="e">
        <f>IF('B-1'!M68="","","【"&amp;(IF('B-1'!M68&gt;='B-1'!K68,ROUND(100+ABS('B-1'!K68-'B-1'!M68)/ABS('B-1'!K68/100),0),ROUND(100-ABS('B-1'!K68-'B-1'!M68)/ABS('B-1'!K68/100),0))&amp;"】"))</f>
        <v>#DIV/0!</v>
      </c>
      <c r="N68" s="523" t="e">
        <f>IF('B-1'!N68="","","【"&amp;(IF('B-1'!N68&gt;='B-1'!K68,ROUND(100+ABS('B-1'!K68-'B-1'!N68)/ABS('B-1'!K68/100),0),ROUND(100-ABS('B-1'!K68-'B-1'!N68)/ABS('B-1'!K68/100),0))&amp;"】"))</f>
        <v>#DIV/0!</v>
      </c>
      <c r="O68" s="523" t="e">
        <f>IF('B-1'!O68="","","【"&amp;(IF('B-1'!O68&gt;='B-1'!K68,ROUND(100+ABS('B-1'!K68-'B-1'!O68)/ABS('B-1'!K68/100),0),ROUND(100-ABS('B-1'!K68-'B-1'!O68)/ABS('B-1'!K68/100),0))&amp;"】"))</f>
        <v>#DIV/0!</v>
      </c>
      <c r="P68" s="828" t="e">
        <f>IF('B-1'!P68="","","【"&amp;(IF('B-1'!P68&gt;='B-1'!K68,ROUND(100+ABS('B-1'!K68-'B-1'!P68)/ABS('B-1'!K68/100),0),ROUND(100-ABS('B-1'!K68-'B-1'!P68)/ABS('B-1'!K68/100),0))&amp;"】"))</f>
        <v>#DIV/0!</v>
      </c>
    </row>
    <row r="69" spans="1:32" s="450" customFormat="1" ht="18" customHeight="1" thickBot="1" x14ac:dyDescent="0.2">
      <c r="A69" s="442"/>
      <c r="B69" s="461" t="s">
        <v>331</v>
      </c>
      <c r="C69" s="524"/>
      <c r="D69" s="525"/>
      <c r="E69" s="525"/>
      <c r="F69" s="526"/>
      <c r="G69" s="526"/>
      <c r="H69" s="526"/>
      <c r="I69" s="526"/>
      <c r="J69" s="465"/>
      <c r="K69" s="536"/>
      <c r="L69" s="536"/>
      <c r="M69" s="536"/>
      <c r="N69" s="536"/>
      <c r="O69" s="536"/>
      <c r="P69" s="537"/>
    </row>
    <row r="70" spans="1:32" s="450" customFormat="1" ht="53.1" customHeight="1" x14ac:dyDescent="0.15">
      <c r="A70" s="442"/>
      <c r="B70" s="538"/>
      <c r="C70" s="539" t="s">
        <v>231</v>
      </c>
      <c r="D70" s="1269" t="s">
        <v>332</v>
      </c>
      <c r="E70" s="1269"/>
      <c r="F70" s="1270"/>
      <c r="G70" s="1270"/>
      <c r="H70" s="1270"/>
      <c r="I70" s="1270"/>
      <c r="J70" s="1270"/>
      <c r="K70" s="829" t="str">
        <f>IF('B-1'!K70="","",'B-1'!K70)</f>
        <v/>
      </c>
      <c r="L70" s="829" t="str">
        <f>IF('B-1'!L70="","",'B-1'!L70)</f>
        <v/>
      </c>
      <c r="M70" s="829" t="str">
        <f>IF('B-1'!M70="","",'B-1'!M70)</f>
        <v/>
      </c>
      <c r="N70" s="829" t="str">
        <f>IF('B-1'!N70="","",'B-1'!N70)</f>
        <v/>
      </c>
      <c r="O70" s="830" t="str">
        <f>IF('B-1'!O70="","",'B-1'!O70)</f>
        <v/>
      </c>
      <c r="P70" s="831" t="str">
        <f>IF('B-1'!P70="","",'B-1'!P70)</f>
        <v/>
      </c>
    </row>
    <row r="71" spans="1:32" s="450" customFormat="1" ht="56.1" customHeight="1" x14ac:dyDescent="0.15">
      <c r="A71" s="442"/>
      <c r="B71" s="538"/>
      <c r="C71" s="540" t="s">
        <v>233</v>
      </c>
      <c r="D71" s="1271" t="s">
        <v>333</v>
      </c>
      <c r="E71" s="1271"/>
      <c r="F71" s="1272"/>
      <c r="G71" s="1272"/>
      <c r="H71" s="1272"/>
      <c r="I71" s="1272"/>
      <c r="J71" s="1272"/>
      <c r="K71" s="832" t="str">
        <f>IF('B-1'!K71="","",'B-1'!K71)</f>
        <v/>
      </c>
      <c r="L71" s="832" t="str">
        <f>IF('B-1'!L71="","",'B-1'!L71)</f>
        <v/>
      </c>
      <c r="M71" s="832" t="str">
        <f>IF('B-1'!M71="","",'B-1'!M71)</f>
        <v/>
      </c>
      <c r="N71" s="832" t="str">
        <f>IF('B-1'!N71="","",'B-1'!N71)</f>
        <v/>
      </c>
      <c r="O71" s="833" t="str">
        <f>IF('B-1'!O71="","",'B-1'!O71)</f>
        <v/>
      </c>
      <c r="P71" s="834" t="str">
        <f>IF('B-1'!P71="","",'B-1'!P71)</f>
        <v/>
      </c>
    </row>
    <row r="72" spans="1:32" s="450" customFormat="1" ht="53.1" customHeight="1" thickBot="1" x14ac:dyDescent="0.2">
      <c r="A72" s="442"/>
      <c r="B72" s="541"/>
      <c r="C72" s="542" t="s">
        <v>244</v>
      </c>
      <c r="D72" s="1273" t="s">
        <v>334</v>
      </c>
      <c r="E72" s="1273"/>
      <c r="F72" s="1274"/>
      <c r="G72" s="1274"/>
      <c r="H72" s="1274"/>
      <c r="I72" s="1274"/>
      <c r="J72" s="1274"/>
      <c r="K72" s="835" t="str">
        <f>IF('B-1'!K72="","",'B-1'!K72)</f>
        <v/>
      </c>
      <c r="L72" s="835" t="str">
        <f>IF('B-1'!L72="","",'B-1'!L72)</f>
        <v/>
      </c>
      <c r="M72" s="835" t="str">
        <f>IF('B-1'!M72="","",'B-1'!M72)</f>
        <v/>
      </c>
      <c r="N72" s="835" t="str">
        <f>IF('B-1'!N72="","",'B-1'!N72)</f>
        <v/>
      </c>
      <c r="O72" s="836" t="str">
        <f>IF('B-1'!O72="","",'B-1'!O72)</f>
        <v/>
      </c>
      <c r="P72" s="837" t="str">
        <f>IF('B-1'!P72="","",'B-1'!P72)</f>
        <v/>
      </c>
    </row>
    <row r="73" spans="1:32" s="450" customFormat="1" ht="18" customHeight="1" x14ac:dyDescent="0.15">
      <c r="A73" s="442"/>
      <c r="B73" s="461" t="s">
        <v>335</v>
      </c>
      <c r="C73" s="543"/>
      <c r="D73" s="544"/>
      <c r="E73" s="544"/>
      <c r="F73" s="544"/>
      <c r="G73" s="544"/>
      <c r="H73" s="544"/>
      <c r="I73" s="544"/>
      <c r="J73" s="544"/>
      <c r="K73" s="545"/>
      <c r="L73" s="545"/>
      <c r="M73" s="545"/>
      <c r="N73" s="545"/>
      <c r="O73" s="545"/>
      <c r="P73" s="546"/>
    </row>
    <row r="74" spans="1:32" s="450" customFormat="1" ht="16.5" customHeight="1" x14ac:dyDescent="0.15">
      <c r="A74" s="442"/>
      <c r="B74" s="469"/>
      <c r="C74" s="547" t="s">
        <v>231</v>
      </c>
      <c r="D74" s="1265" t="s">
        <v>336</v>
      </c>
      <c r="E74" s="1265"/>
      <c r="F74" s="1265"/>
      <c r="G74" s="1265"/>
      <c r="H74" s="500"/>
      <c r="I74" s="514"/>
      <c r="J74" s="514" t="s">
        <v>337</v>
      </c>
      <c r="K74" s="773" t="str">
        <f>IF('B-1'!K74="","","【"&amp;(IF(ABS('B-1'!K74)&gt;0,100,"0")&amp;"】"))</f>
        <v/>
      </c>
      <c r="L74" s="772" t="str">
        <f>IF('B-1'!L74="","","【"&amp;(IF('B-1'!L74&gt;='B-1'!K74,ROUND(100+ABS('B-1'!K74-'B-1'!L74)/ABS('B-1'!K74/100),0),ROUND(100-ABS('B-1'!K74-'B-1'!L74)/ABS('B-1'!K74/100),0))&amp;"】"))</f>
        <v/>
      </c>
      <c r="M74" s="772" t="str">
        <f>IF('B-1'!M74="","","【"&amp;(IF('B-1'!M74&gt;='B-1'!K74,ROUND(100+ABS('B-1'!K74-'B-1'!M74)/ABS('B-1'!K74/100),0),ROUND(100-ABS('B-1'!K74-'B-1'!M74)/ABS('B-1'!K74/100),0))&amp;"】"))</f>
        <v/>
      </c>
      <c r="N74" s="772" t="str">
        <f>IF('B-1'!N74="","","【"&amp;(IF('B-1'!N74&gt;='B-1'!K74,ROUND(100+ABS('B-1'!K74-'B-1'!N74)/ABS('B-1'!K74/100),0),ROUND(100-ABS('B-1'!K74-'B-1'!N74)/ABS('B-1'!K74/100),0))&amp;"】"))</f>
        <v/>
      </c>
      <c r="O74" s="771" t="str">
        <f>IF('B-1'!O74="","","【"&amp;(IF('B-1'!O74&gt;='B-1'!K74,ROUND(100+ABS('B-1'!K74-'B-1'!O74)/ABS('B-1'!K74/100),0),ROUND(100-ABS('B-1'!K74-'B-1'!O74)/ABS('B-1'!K74/100),0))&amp;"】"))</f>
        <v/>
      </c>
      <c r="P74" s="770" t="str">
        <f>IF('B-1'!P74="","","【"&amp;(IF('B-1'!P74&gt;='B-1'!K74,ROUND(100+ABS('B-1'!K74-'B-1'!P74)/ABS('B-1'!K74/100),0),ROUND(100-ABS('B-1'!K74-'B-1'!P74)/ABS('B-1'!K74/100),0))&amp;"】"))</f>
        <v/>
      </c>
    </row>
    <row r="75" spans="1:32" s="450" customFormat="1" ht="16.5" customHeight="1" x14ac:dyDescent="0.15">
      <c r="A75" s="442"/>
      <c r="B75" s="469"/>
      <c r="C75" s="547" t="s">
        <v>338</v>
      </c>
      <c r="D75" s="1265" t="s">
        <v>339</v>
      </c>
      <c r="E75" s="1265"/>
      <c r="F75" s="1266"/>
      <c r="G75" s="1266"/>
      <c r="H75" s="548"/>
      <c r="I75" s="514"/>
      <c r="J75" s="514" t="s">
        <v>340</v>
      </c>
      <c r="K75" s="774" t="str">
        <f>IF('B-1'!K75="","","【"&amp;(IF(ABS('B-1'!K75)&gt;0,100,"0")&amp;"】"))</f>
        <v/>
      </c>
      <c r="L75" s="772" t="str">
        <f>IF('B-1'!L75="","","【"&amp;(IF('B-1'!L75&gt;='B-1'!K75,ROUND(100+ABS('B-1'!K75-'B-1'!L75)/ABS('B-1'!K75/100),0),ROUND(100-ABS('B-1'!K75-'B-1'!L75)/ABS('B-1'!K75/100),0))&amp;"】"))</f>
        <v/>
      </c>
      <c r="M75" s="772" t="str">
        <f>IF('B-1'!M75="","","【"&amp;(IF('B-1'!M75&gt;='B-1'!K75,ROUND(100+ABS('B-1'!K75-'B-1'!M75)/ABS('B-1'!K75/100),0),ROUND(100-ABS('B-1'!K75-'B-1'!M75)/ABS('B-1'!K75/100),0))&amp;"】"))</f>
        <v/>
      </c>
      <c r="N75" s="772" t="str">
        <f>IF('B-1'!N75="","","【"&amp;(IF('B-1'!N75&gt;='B-1'!K75,ROUND(100+ABS('B-1'!K75-'B-1'!N75)/ABS('B-1'!K75/100),0),ROUND(100-ABS('B-1'!K75-'B-1'!N75)/ABS('B-1'!K75/100),0))&amp;"】"))</f>
        <v/>
      </c>
      <c r="O75" s="771" t="str">
        <f>IF('B-1'!O75="","","【"&amp;(IF('B-1'!O75&gt;='B-1'!K75,ROUND(100+ABS('B-1'!K75-'B-1'!O75)/ABS('B-1'!K75/100),0),ROUND(100-ABS('B-1'!K75-'B-1'!O75)/ABS('B-1'!K75/100),0))&amp;"】"))</f>
        <v/>
      </c>
      <c r="P75" s="770" t="str">
        <f>IF('B-1'!P75="","","【"&amp;(IF('B-1'!P75&gt;='B-1'!K75,ROUND(100+ABS('B-1'!K75-'B-1'!P75)/ABS('B-1'!K75/100),0),ROUND(100-ABS('B-1'!K75-'B-1'!P75)/ABS('B-1'!K75/100),0))&amp;"】"))</f>
        <v/>
      </c>
    </row>
    <row r="76" spans="1:32" s="450" customFormat="1" ht="17.25" customHeight="1" x14ac:dyDescent="0.15">
      <c r="A76" s="442"/>
      <c r="B76" s="469"/>
      <c r="C76" s="547" t="s">
        <v>341</v>
      </c>
      <c r="D76" s="1265" t="s">
        <v>342</v>
      </c>
      <c r="E76" s="1265"/>
      <c r="F76" s="1266"/>
      <c r="G76" s="1266"/>
      <c r="H76" s="548"/>
      <c r="I76" s="514"/>
      <c r="J76" s="514" t="s">
        <v>343</v>
      </c>
      <c r="K76" s="773" t="str">
        <f>IF('B-1'!K76="","","【"&amp;(IF(ABS('B-1'!K76)&gt;0,100,"0")&amp;"】"))</f>
        <v/>
      </c>
      <c r="L76" s="772" t="str">
        <f>IF('B-1'!L76="","","【"&amp;(IF('B-1'!L76&gt;='B-1'!K76,ROUND(100+ABS('B-1'!K76-'B-1'!L76)/ABS('B-1'!K76/100),0),ROUND(100-ABS('B-1'!K76-'B-1'!L76)/ABS('B-1'!K76/100),0))&amp;"】"))</f>
        <v/>
      </c>
      <c r="M76" s="772" t="str">
        <f>IF('B-1'!M76="","","【"&amp;(IF('B-1'!M76&gt;='B-1'!K76,ROUND(100+ABS('B-1'!K76-'B-1'!M76)/ABS('B-1'!K76/100),0),ROUND(100-ABS('B-1'!K76-'B-1'!M76)/ABS('B-1'!K76/100),0))&amp;"】"))</f>
        <v/>
      </c>
      <c r="N76" s="772" t="str">
        <f>IF('B-1'!N76="","","【"&amp;(IF('B-1'!N76&gt;='B-1'!K76,ROUND(100+ABS('B-1'!K76-'B-1'!N76)/ABS('B-1'!K76/100),0),ROUND(100-ABS('B-1'!K76-'B-1'!N76)/ABS('B-1'!K76/100),0))&amp;"】"))</f>
        <v/>
      </c>
      <c r="O76" s="771" t="str">
        <f>IF('B-1'!O76="","","【"&amp;(IF('B-1'!O76&gt;='B-1'!K76,ROUND(100+ABS('B-1'!K76-'B-1'!O76)/ABS('B-1'!K76/100),0),ROUND(100-ABS('B-1'!K76-'B-1'!O76)/ABS('B-1'!K76/100),0))&amp;"】"))</f>
        <v/>
      </c>
      <c r="P76" s="770" t="str">
        <f>IF('B-1'!P76="","","【"&amp;(IF('B-1'!P76&gt;='B-1'!K76,ROUND(100+ABS('B-1'!K76-'B-1'!P76)/ABS('B-1'!K76/100),0),ROUND(100-ABS('B-1'!K76-'B-1'!P76)/ABS('B-1'!K76/100),0))&amp;"】"))</f>
        <v/>
      </c>
    </row>
    <row r="77" spans="1:32" s="450" customFormat="1" ht="17.25" customHeight="1" x14ac:dyDescent="0.15">
      <c r="A77" s="442"/>
      <c r="B77" s="469"/>
      <c r="C77" s="547" t="s">
        <v>344</v>
      </c>
      <c r="D77" s="1265" t="s">
        <v>345</v>
      </c>
      <c r="E77" s="1265"/>
      <c r="F77" s="1266"/>
      <c r="G77" s="1266"/>
      <c r="H77" s="548"/>
      <c r="I77" s="514"/>
      <c r="J77" s="514" t="s">
        <v>346</v>
      </c>
      <c r="K77" s="769" t="str">
        <f>IF('B-1'!K77="","","【"&amp;(IF(ABS('B-1'!K77)&gt;0,100,"0")&amp;"】"))</f>
        <v>【0】</v>
      </c>
      <c r="L77" s="549" t="e">
        <f>IF('B-1'!L77="","","【"&amp;(IF('B-1'!L77&gt;='B-1'!K77,ROUND(100+ABS('B-1'!K77-'B-1'!L77)/ABS('B-1'!K77/100),0),ROUND(100-ABS('B-1'!K77-'B-1'!L77)/ABS('B-1'!K77/100),0))&amp;"】"))</f>
        <v>#DIV/0!</v>
      </c>
      <c r="M77" s="549" t="e">
        <f>IF('B-1'!M77="","","【"&amp;(IF('B-1'!M77&gt;='B-1'!K77,ROUND(100+ABS('B-1'!K77-'B-1'!M77)/ABS('B-1'!K77/100),0),ROUND(100-ABS('B-1'!K77-'B-1'!M77)/ABS('B-1'!K77/100),0))&amp;"】"))</f>
        <v>#DIV/0!</v>
      </c>
      <c r="N77" s="549" t="e">
        <f>IF('B-1'!N77="","","【"&amp;(IF('B-1'!N77&gt;='B-1'!K77,ROUND(100+ABS('B-1'!K77-'B-1'!N77)/ABS('B-1'!K77/100),0),ROUND(100-ABS('B-1'!K77-'B-1'!N77)/ABS('B-1'!K77/100),0))&amp;"】"))</f>
        <v>#DIV/0!</v>
      </c>
      <c r="O77" s="549" t="e">
        <f>IF('B-1'!O77="","","【"&amp;(IF('B-1'!O77&gt;='B-1'!K77,ROUND(100+ABS('B-1'!K77-'B-1'!O77)/ABS('B-1'!K77/100),0),ROUND(100-ABS('B-1'!K77-'B-1'!O77)/ABS('B-1'!K77/100),0))&amp;"】"))</f>
        <v>#DIV/0!</v>
      </c>
      <c r="P77" s="550" t="e">
        <f>IF('B-1'!P77="","","【"&amp;(IF('B-1'!P77&gt;='B-1'!K77,ROUND(100+ABS('B-1'!K77-'B-1'!P77)/ABS('B-1'!K77/100),0),ROUND(100-ABS('B-1'!K77-'B-1'!P77)/ABS('B-1'!K77/100),0))&amp;"】"))</f>
        <v>#DIV/0!</v>
      </c>
    </row>
    <row r="78" spans="1:32" s="450" customFormat="1" ht="16.5" customHeight="1" x14ac:dyDescent="0.15">
      <c r="A78" s="442"/>
      <c r="B78" s="469"/>
      <c r="C78" s="547" t="s">
        <v>257</v>
      </c>
      <c r="D78" s="1265" t="s">
        <v>347</v>
      </c>
      <c r="E78" s="1265"/>
      <c r="F78" s="1266"/>
      <c r="G78" s="1266"/>
      <c r="H78" s="548"/>
      <c r="I78" s="514"/>
      <c r="J78" s="514" t="s">
        <v>348</v>
      </c>
      <c r="K78" s="768" t="str">
        <f>IF('B-1'!K78="","","【"&amp;(IF(ABS('B-1'!K78)&gt;0,100,"0")&amp;"】"))</f>
        <v>【0】</v>
      </c>
      <c r="L78" s="767" t="e">
        <f>IF('B-1'!L78="","","【"&amp;(IF('B-1'!L78&gt;='B-1'!K78,ROUND(100+ABS('B-1'!K78-'B-1'!L78)/ABS('B-1'!K78/100),0),ROUND(100-ABS('B-1'!K78-'B-1'!L78)/ABS('B-1'!K78/100),0))&amp;"】"))</f>
        <v>#DIV/0!</v>
      </c>
      <c r="M78" s="767" t="e">
        <f>IF('B-1'!M78="","","【"&amp;(IF('B-1'!M78&gt;='B-1'!K78,ROUND(100+ABS('B-1'!K78-'B-1'!M78)/ABS('B-1'!K78/100),0),ROUND(100-ABS('B-1'!K78-'B-1'!M78)/ABS('B-1'!K78/100),0))&amp;"】"))</f>
        <v>#DIV/0!</v>
      </c>
      <c r="N78" s="767" t="e">
        <f>IF('B-1'!N78="","","【"&amp;(IF('B-1'!N78&gt;='B-1'!K78,ROUND(100+ABS('B-1'!K78-'B-1'!N78)/ABS('B-1'!K78/100),0),ROUND(100-ABS('B-1'!K78-'B-1'!N78)/ABS('B-1'!K78/100),0))&amp;"】"))</f>
        <v>#DIV/0!</v>
      </c>
      <c r="O78" s="767" t="e">
        <f>IF('B-1'!O78="","","【"&amp;(IF('B-1'!O78&gt;='B-1'!K78,ROUND(100+ABS('B-1'!K78-'B-1'!O78)/ABS('B-1'!K78/100),0),ROUND(100-ABS('B-1'!K78-'B-1'!O78)/ABS('B-1'!K78/100),0))&amp;"】"))</f>
        <v>#DIV/0!</v>
      </c>
      <c r="P78" s="766" t="e">
        <f>IF('B-1'!P78="","","【"&amp;(IF('B-1'!P78&gt;='B-1'!K78,ROUND(100+ABS('B-1'!K78-'B-1'!P78)/ABS('B-1'!K78/100),0),ROUND(100-ABS('B-1'!K78-'B-1'!P78)/ABS('B-1'!K78/100),0))&amp;"】"))</f>
        <v>#DIV/0!</v>
      </c>
    </row>
    <row r="79" spans="1:32" s="450" customFormat="1" ht="16.5" customHeight="1" thickBot="1" x14ac:dyDescent="0.2">
      <c r="A79" s="442"/>
      <c r="B79" s="476"/>
      <c r="C79" s="553" t="s">
        <v>273</v>
      </c>
      <c r="D79" s="1267" t="s">
        <v>349</v>
      </c>
      <c r="E79" s="1267"/>
      <c r="F79" s="1268"/>
      <c r="G79" s="1268"/>
      <c r="H79" s="554"/>
      <c r="I79" s="518"/>
      <c r="J79" s="518" t="s">
        <v>350</v>
      </c>
      <c r="K79" s="765" t="str">
        <f>IF('B-1'!K79="","","【"&amp;(IF(ABS('B-1'!K79)&gt;0,100,"0")&amp;"】"))</f>
        <v>【0】</v>
      </c>
      <c r="L79" s="764" t="e">
        <f>IF('B-1'!L79="","","【"&amp;(IF('B-1'!L79&gt;='B-1'!K79,ROUND(100+ABS('B-1'!K79-'B-1'!L79)/ABS('B-1'!K79/100),0),ROUND(100-ABS('B-1'!K79-'B-1'!L79)/ABS('B-1'!K79/100),0))&amp;"】"))</f>
        <v>#DIV/0!</v>
      </c>
      <c r="M79" s="764" t="e">
        <f>IF('B-1'!M79="","","【"&amp;(IF('B-1'!M79&gt;='B-1'!K79,ROUND(100+ABS('B-1'!K79-'B-1'!M79)/ABS('B-1'!K79/100),0),ROUND(100-ABS('B-1'!K79-'B-1'!M79)/ABS('B-1'!K79/100),0))&amp;"】"))</f>
        <v>#DIV/0!</v>
      </c>
      <c r="N79" s="764" t="e">
        <f>IF('B-1'!N79="","","【"&amp;(IF('B-1'!N79&gt;='B-1'!K79,ROUND(100+ABS('B-1'!K79-'B-1'!N79)/ABS('B-1'!K79/100),0),ROUND(100-ABS('B-1'!K79-'B-1'!N79)/ABS('B-1'!K79/100),0))&amp;"】"))</f>
        <v>#DIV/0!</v>
      </c>
      <c r="O79" s="764" t="e">
        <f>IF('B-1'!O79="","","【"&amp;(IF('B-1'!O79&gt;='B-1'!K79,ROUND(100+ABS('B-1'!K79-'B-1'!O79)/ABS('B-1'!K79/100),0),ROUND(100-ABS('B-1'!K79-'B-1'!O79)/ABS('B-1'!K79/100),0))&amp;"】"))</f>
        <v>#DIV/0!</v>
      </c>
      <c r="P79" s="763" t="e">
        <f>IF('B-1'!P79="","","【"&amp;(IF('B-1'!P79&gt;='B-1'!K79,ROUND(100+ABS('B-1'!K79-'B-1'!P79)/ABS('B-1'!K79/100),0),ROUND(100-ABS('B-1'!K79-'B-1'!P79)/ABS('B-1'!K79/100),0))&amp;"】"))</f>
        <v>#DIV/0!</v>
      </c>
    </row>
    <row r="80" spans="1:32" s="450" customFormat="1" ht="7.5" customHeight="1" x14ac:dyDescent="0.15">
      <c r="A80" s="442"/>
      <c r="B80" s="445"/>
      <c r="C80" s="557"/>
      <c r="D80" s="463"/>
      <c r="E80" s="463"/>
      <c r="F80" s="463"/>
      <c r="G80" s="463"/>
      <c r="H80" s="463"/>
      <c r="I80" s="463"/>
      <c r="J80" s="463"/>
      <c r="K80" s="463"/>
      <c r="L80" s="558"/>
      <c r="M80" s="558"/>
      <c r="N80" s="558"/>
      <c r="O80" s="558"/>
      <c r="P80" s="558"/>
    </row>
    <row r="81" spans="2:11" s="66" customFormat="1" x14ac:dyDescent="0.15">
      <c r="B81" s="66" t="s">
        <v>351</v>
      </c>
      <c r="C81" s="67"/>
      <c r="D81" s="66" t="s">
        <v>352</v>
      </c>
      <c r="K81" s="559"/>
    </row>
    <row r="82" spans="2:11" s="66" customFormat="1" x14ac:dyDescent="0.15">
      <c r="B82" s="66" t="s">
        <v>353</v>
      </c>
      <c r="C82" s="67"/>
      <c r="D82" s="66" t="s">
        <v>354</v>
      </c>
      <c r="F82" s="65"/>
      <c r="G82" s="65"/>
      <c r="H82" s="65"/>
      <c r="I82" s="65"/>
      <c r="J82" s="68"/>
      <c r="K82" s="559"/>
    </row>
  </sheetData>
  <mergeCells count="15">
    <mergeCell ref="D68:H68"/>
    <mergeCell ref="D36:H36"/>
    <mergeCell ref="B4:F4"/>
    <mergeCell ref="G4:J4"/>
    <mergeCell ref="B11:B36"/>
    <mergeCell ref="B38:B67"/>
    <mergeCell ref="D77:G77"/>
    <mergeCell ref="D78:G78"/>
    <mergeCell ref="D79:G79"/>
    <mergeCell ref="D70:J70"/>
    <mergeCell ref="D71:J71"/>
    <mergeCell ref="D72:J72"/>
    <mergeCell ref="D74:G74"/>
    <mergeCell ref="D75:G75"/>
    <mergeCell ref="D76:G76"/>
  </mergeCells>
  <phoneticPr fontId="25"/>
  <pageMargins left="0.23622047244094491" right="0.35433070866141736" top="0.74803149606299213" bottom="0.74803149606299213" header="0.31496062992125984" footer="0.31496062992125984"/>
  <pageSetup paperSize="9" scale="53" orientation="portrait" r:id="rId1"/>
  <headerFooter>
    <oddHeader xml:space="preserve">&amp;R&amp;U開示版・非開示版&amp;U
※上記いずれかに丸をつけてください。
</oddHeader>
  </headerFooter>
  <rowBreaks count="1" manualBreakCount="1">
    <brk id="36"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5471033-25ca-41e4-b4f9-0c69817a7d90" xsi:nil="true"/>
    <lcf76f155ced4ddcb4097134ff3c332f xmlns="7eccc1d7-25c9-4b28-bd43-cceccbc5b348">
      <Terms xmlns="http://schemas.microsoft.com/office/infopath/2007/PartnerControls"/>
    </lcf76f155ced4ddcb4097134ff3c332f>
    <_Flow_SignoffStatus xmlns="7eccc1d7-25c9-4b28-bd43-cceccbc5b34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07ed848bc5ea1254a20088485d75c127">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76a05f22ed701d1dd1e15feba7507bd"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CBCD75-7251-48F6-A0BF-BC6FF8BC89A7}">
  <ds:schemaRefs>
    <ds:schemaRef ds:uri="http://schemas.microsoft.com/sharepoint/v3/contenttype/forms"/>
  </ds:schemaRefs>
</ds:datastoreItem>
</file>

<file path=customXml/itemProps2.xml><?xml version="1.0" encoding="utf-8"?>
<ds:datastoreItem xmlns:ds="http://schemas.openxmlformats.org/officeDocument/2006/customXml" ds:itemID="{CEF90CB0-43E5-4CA9-9A9A-24D4F4D65DA8}">
  <ds:schemaRefs>
    <ds:schemaRef ds:uri="http://schemas.microsoft.com/office/2006/documentManagement/types"/>
    <ds:schemaRef ds:uri="552359f1-1fba-4fcf-8c59-f9fc45e5c905"/>
    <ds:schemaRef ds:uri="http://www.w3.org/XML/1998/namespace"/>
    <ds:schemaRef ds:uri="http://purl.org/dc/dcmitype/"/>
    <ds:schemaRef ds:uri="http://purl.org/dc/terms/"/>
    <ds:schemaRef ds:uri="http://purl.org/dc/elements/1.1/"/>
    <ds:schemaRef ds:uri="defeb99c-54c2-479c-8efd-65da4624a0a7"/>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37DDBD34-A6BD-4471-A9AB-27D25E8CA014}"/>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2022-02-07T01:00:00Z</dcterms:created>
  <dcterms:modified xsi:type="dcterms:W3CDTF">2023-03-02T05:36:19Z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